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90" windowWidth="9375" windowHeight="4965" tabRatio="865" activeTab="4"/>
  </bookViews>
  <sheets>
    <sheet name="Inleiding" sheetId="18" r:id="rId1"/>
    <sheet name="Investeringsbegr." sheetId="1" r:id="rId2"/>
    <sheet name="Financieringsbegr." sheetId="2" r:id="rId3"/>
    <sheet name="Openingsbalans" sheetId="3" r:id="rId4"/>
    <sheet name="Exploitatiebeg." sheetId="11" r:id="rId5"/>
    <sheet name="Liquiditeitsbeg." sheetId="13" r:id="rId6"/>
  </sheets>
  <calcPr calcId="145621"/>
</workbook>
</file>

<file path=xl/calcChain.xml><?xml version="1.0" encoding="utf-8"?>
<calcChain xmlns="http://schemas.openxmlformats.org/spreadsheetml/2006/main">
  <c r="B24" i="1" l="1"/>
  <c r="B18" i="1"/>
  <c r="B12" i="1"/>
  <c r="C28" i="1"/>
  <c r="E3" i="2"/>
  <c r="E10" i="2"/>
  <c r="E19" i="2"/>
  <c r="E21" i="2"/>
  <c r="AA30" i="11"/>
  <c r="AA29" i="11"/>
  <c r="AA28" i="11"/>
  <c r="AA27" i="11"/>
  <c r="AA26" i="11"/>
  <c r="AA25" i="11"/>
  <c r="AA24" i="11"/>
  <c r="AA23" i="11"/>
  <c r="AA22" i="11"/>
  <c r="AA21" i="11"/>
  <c r="AA20" i="11"/>
  <c r="AA32" i="11"/>
  <c r="AA33" i="11"/>
  <c r="AA34" i="11"/>
  <c r="AA35" i="11"/>
  <c r="AA36" i="11"/>
  <c r="AA31" i="11"/>
  <c r="AA27" i="13"/>
  <c r="C42" i="13"/>
  <c r="Y38" i="11"/>
  <c r="W38" i="11"/>
  <c r="U38" i="11"/>
  <c r="S38" i="11"/>
  <c r="Q38" i="11"/>
  <c r="O38" i="11"/>
  <c r="AA38" i="13"/>
  <c r="C38" i="11"/>
  <c r="E38" i="11"/>
  <c r="G38" i="11"/>
  <c r="I38" i="11"/>
  <c r="K38" i="11"/>
  <c r="M38" i="11"/>
  <c r="AA38" i="11"/>
  <c r="E17" i="11"/>
  <c r="C17" i="11"/>
  <c r="G17" i="11"/>
  <c r="I17" i="11"/>
  <c r="K17" i="11"/>
  <c r="M17" i="11"/>
  <c r="O17" i="11"/>
  <c r="Q17" i="11"/>
  <c r="S17" i="11"/>
  <c r="U17" i="11"/>
  <c r="W17" i="11"/>
  <c r="Y17" i="11"/>
  <c r="AA17" i="11"/>
  <c r="AA51" i="13"/>
  <c r="AA50" i="13"/>
  <c r="AA49" i="13"/>
  <c r="AA46" i="13"/>
  <c r="AA41" i="13"/>
  <c r="AA40" i="13"/>
  <c r="AA39" i="13"/>
  <c r="AA37" i="13"/>
  <c r="AA36" i="13"/>
  <c r="AA35" i="13"/>
  <c r="AA34" i="13"/>
  <c r="AA33" i="13"/>
  <c r="AA32" i="13"/>
  <c r="AA31" i="13"/>
  <c r="AA30" i="13"/>
  <c r="C29" i="13"/>
  <c r="E29" i="13"/>
  <c r="G29" i="13"/>
  <c r="I29" i="13"/>
  <c r="K29" i="13"/>
  <c r="M29" i="13"/>
  <c r="O29" i="13"/>
  <c r="Q29" i="13"/>
  <c r="S29" i="13"/>
  <c r="U29" i="13"/>
  <c r="W29" i="13"/>
  <c r="Y29" i="13"/>
  <c r="AA29" i="13"/>
  <c r="AA28" i="13"/>
  <c r="AA26" i="13"/>
  <c r="AA25" i="13"/>
  <c r="AA24" i="13"/>
  <c r="AA23" i="13"/>
  <c r="AA22" i="13"/>
  <c r="AA21" i="13"/>
  <c r="AA20" i="13"/>
  <c r="E42" i="13"/>
  <c r="G42" i="13"/>
  <c r="I42" i="13"/>
  <c r="K42" i="13"/>
  <c r="M42" i="13"/>
  <c r="O42" i="13"/>
  <c r="Q42" i="13"/>
  <c r="U42" i="13"/>
  <c r="S42" i="13"/>
  <c r="W42" i="13"/>
  <c r="Y42" i="13"/>
  <c r="AA42" i="13"/>
  <c r="C47" i="13"/>
  <c r="E5" i="13"/>
  <c r="E47" i="13"/>
  <c r="G5" i="13"/>
  <c r="G47" i="13"/>
  <c r="I5" i="13"/>
  <c r="I47" i="13"/>
  <c r="K5" i="13"/>
  <c r="K47" i="13"/>
  <c r="M5" i="13"/>
  <c r="M47" i="13"/>
  <c r="O5" i="13"/>
  <c r="O47" i="13"/>
  <c r="Q5" i="13"/>
  <c r="Q47" i="13"/>
  <c r="S5" i="13"/>
  <c r="S47" i="13"/>
  <c r="U5" i="13"/>
  <c r="U47" i="13"/>
  <c r="W5" i="13"/>
  <c r="W47" i="13"/>
  <c r="Y5" i="13"/>
  <c r="Y47" i="13"/>
  <c r="Y6" i="13"/>
  <c r="W6" i="13"/>
  <c r="U6" i="13"/>
  <c r="S6" i="13"/>
  <c r="Q6" i="13"/>
  <c r="O6" i="13"/>
  <c r="M6" i="13"/>
  <c r="K6" i="13"/>
  <c r="I6" i="13"/>
  <c r="G6" i="13"/>
  <c r="E6" i="13"/>
  <c r="C40" i="11"/>
  <c r="E40" i="11"/>
  <c r="G40" i="11"/>
  <c r="I40" i="11"/>
  <c r="K40" i="11"/>
  <c r="M40" i="11"/>
  <c r="S40" i="11"/>
  <c r="U40" i="11"/>
  <c r="W40" i="11"/>
  <c r="Y40" i="11"/>
  <c r="O40" i="11"/>
  <c r="Q40" i="11"/>
  <c r="AA40" i="11"/>
</calcChain>
</file>

<file path=xl/comments1.xml><?xml version="1.0" encoding="utf-8"?>
<comments xmlns="http://schemas.openxmlformats.org/spreadsheetml/2006/main">
  <authors>
    <author>oem</author>
  </authors>
  <commentList>
    <comment ref="A1" authorId="0">
      <text>
        <r>
          <rPr>
            <b/>
            <sz val="8"/>
            <color indexed="81"/>
            <rFont val="Tahoma"/>
          </rPr>
          <t xml:space="preserve">Invensteringsbegroting:
</t>
        </r>
        <r>
          <rPr>
            <sz val="8"/>
            <color indexed="81"/>
            <rFont val="Tahoma"/>
            <family val="2"/>
          </rPr>
          <t>Een opsomming van dingen die nodig zijn om een bedrijf te kunnen starten. Op basis hiervan wordt vaak krediet verstrekt</t>
        </r>
        <r>
          <rPr>
            <b/>
            <sz val="8"/>
            <color indexed="81"/>
            <rFont val="Tahoma"/>
          </rPr>
          <t>.</t>
        </r>
        <r>
          <rPr>
            <sz val="8"/>
            <color indexed="81"/>
            <rFont val="Tahoma"/>
          </rPr>
          <t xml:space="preserve">
De bedragen in de investeringsbegroting neem je op voor de werkelijke waarde inclusief BTW.</t>
        </r>
      </text>
    </comment>
    <comment ref="A3" authorId="0">
      <text>
        <r>
          <rPr>
            <b/>
            <sz val="8"/>
            <color indexed="81"/>
            <rFont val="Tahoma"/>
          </rPr>
          <t xml:space="preserve">Vaste activa: </t>
        </r>
        <r>
          <rPr>
            <sz val="8"/>
            <color indexed="81"/>
            <rFont val="Tahoma"/>
            <family val="2"/>
          </rPr>
          <t>zijn de investeringen die langer dan een jaar in het bedrijf meegaan en straks ook als bezit (activa) op de balans komen.</t>
        </r>
      </text>
    </comment>
    <comment ref="A14" authorId="0">
      <text>
        <r>
          <rPr>
            <b/>
            <sz val="8"/>
            <color indexed="81"/>
            <rFont val="Tahoma"/>
          </rPr>
          <t>Vlottende activa:</t>
        </r>
        <r>
          <rPr>
            <sz val="8"/>
            <color indexed="81"/>
            <rFont val="Tahoma"/>
            <family val="2"/>
          </rPr>
          <t xml:space="preserve"> zijn middelen die in de regel binnen een jaar in contant geld omgezet kunnen worden.</t>
        </r>
        <r>
          <rPr>
            <sz val="8"/>
            <color indexed="81"/>
            <rFont val="Tahoma"/>
          </rPr>
          <t xml:space="preserve">
</t>
        </r>
      </text>
    </comment>
    <comment ref="A20" authorId="0">
      <text>
        <r>
          <rPr>
            <b/>
            <sz val="8"/>
            <color indexed="81"/>
            <rFont val="Tahoma"/>
          </rPr>
          <t>Liquide middelen:</t>
        </r>
        <r>
          <rPr>
            <sz val="8"/>
            <color indexed="81"/>
            <rFont val="Tahoma"/>
            <family val="2"/>
          </rPr>
          <t xml:space="preserve"> betreffen het geld waarover je direct kunt beschikken, omdat het in je kas zit op op je bank of giro staat.</t>
        </r>
        <r>
          <rPr>
            <sz val="8"/>
            <color indexed="81"/>
            <rFont val="Tahoma"/>
          </rPr>
          <t xml:space="preserve">
</t>
        </r>
      </text>
    </comment>
  </commentList>
</comments>
</file>

<file path=xl/comments2.xml><?xml version="1.0" encoding="utf-8"?>
<comments xmlns="http://schemas.openxmlformats.org/spreadsheetml/2006/main">
  <authors>
    <author>oem</author>
  </authors>
  <commentList>
    <comment ref="A1" authorId="0">
      <text>
        <r>
          <rPr>
            <b/>
            <sz val="8"/>
            <color indexed="81"/>
            <rFont val="Tahoma"/>
          </rPr>
          <t xml:space="preserve">Financieringsbegroting: </t>
        </r>
        <r>
          <rPr>
            <sz val="8"/>
            <color indexed="81"/>
            <rFont val="Tahoma"/>
          </rPr>
          <t xml:space="preserve">
hier wordt aangegeven waar het geld vandaan moet komen dat je nodig hebt (eigen vermogen of vreemd vermogen).</t>
        </r>
      </text>
    </comment>
    <comment ref="A6" authorId="0">
      <text>
        <r>
          <rPr>
            <b/>
            <sz val="8"/>
            <color indexed="81"/>
            <rFont val="Tahoma"/>
          </rPr>
          <t xml:space="preserve">Achtergestelde lening: </t>
        </r>
        <r>
          <rPr>
            <sz val="8"/>
            <color indexed="81"/>
            <rFont val="Tahoma"/>
            <family val="2"/>
          </rPr>
          <t>geld lenen van familie of vrienden.</t>
        </r>
        <r>
          <rPr>
            <sz val="8"/>
            <color indexed="81"/>
            <rFont val="Tahoma"/>
          </rPr>
          <t xml:space="preserve">
</t>
        </r>
      </text>
    </comment>
    <comment ref="A12" authorId="0">
      <text>
        <r>
          <rPr>
            <b/>
            <sz val="8"/>
            <color indexed="81"/>
            <rFont val="Tahoma"/>
          </rPr>
          <t xml:space="preserve">Middellang: </t>
        </r>
        <r>
          <rPr>
            <sz val="8"/>
            <color indexed="81"/>
            <rFont val="Tahoma"/>
            <family val="2"/>
          </rPr>
          <t xml:space="preserve">korter dan 5 jaar.
</t>
        </r>
        <r>
          <rPr>
            <b/>
            <sz val="8"/>
            <color indexed="81"/>
            <rFont val="Tahoma"/>
            <family val="2"/>
          </rPr>
          <t>Lang:</t>
        </r>
        <r>
          <rPr>
            <sz val="8"/>
            <color indexed="81"/>
            <rFont val="Tahoma"/>
            <family val="2"/>
          </rPr>
          <t xml:space="preserve"> 5 tot 10 jaar.</t>
        </r>
        <r>
          <rPr>
            <sz val="8"/>
            <color indexed="81"/>
            <rFont val="Tahoma"/>
          </rPr>
          <t xml:space="preserve">
</t>
        </r>
      </text>
    </comment>
    <comment ref="A15" authorId="0">
      <text>
        <r>
          <rPr>
            <b/>
            <sz val="8"/>
            <color indexed="81"/>
            <rFont val="Tahoma"/>
          </rPr>
          <t>Kort vreemd vermogen:</t>
        </r>
        <r>
          <rPr>
            <sz val="8"/>
            <color indexed="81"/>
            <rFont val="Tahoma"/>
            <family val="2"/>
          </rPr>
          <t xml:space="preserve"> korter dan 1 jaar.</t>
        </r>
        <r>
          <rPr>
            <sz val="8"/>
            <color indexed="81"/>
            <rFont val="Tahoma"/>
          </rPr>
          <t xml:space="preserve">
</t>
        </r>
      </text>
    </comment>
  </commentList>
</comments>
</file>

<file path=xl/comments3.xml><?xml version="1.0" encoding="utf-8"?>
<comments xmlns="http://schemas.openxmlformats.org/spreadsheetml/2006/main">
  <authors>
    <author>oem</author>
  </authors>
  <commentList>
    <comment ref="A1" authorId="0">
      <text>
        <r>
          <rPr>
            <b/>
            <sz val="8"/>
            <color indexed="81"/>
            <rFont val="Tahoma"/>
          </rPr>
          <t>Openingsbalans:</t>
        </r>
        <r>
          <rPr>
            <sz val="8"/>
            <color indexed="81"/>
            <rFont val="Tahoma"/>
          </rPr>
          <t xml:space="preserve">
een momentopname van je bezittingen en schulden bij het begin van je bedrijf.</t>
        </r>
      </text>
    </comment>
    <comment ref="D6" authorId="0">
      <text>
        <r>
          <rPr>
            <b/>
            <sz val="8"/>
            <color indexed="81"/>
            <rFont val="Tahoma"/>
          </rPr>
          <t xml:space="preserve">Achtergestelde lening: </t>
        </r>
        <r>
          <rPr>
            <sz val="8"/>
            <color indexed="81"/>
            <rFont val="Tahoma"/>
            <family val="2"/>
          </rPr>
          <t>geld lenen van familie of vrienden.</t>
        </r>
        <r>
          <rPr>
            <sz val="8"/>
            <color indexed="81"/>
            <rFont val="Tahoma"/>
          </rPr>
          <t xml:space="preserve">
</t>
        </r>
      </text>
    </comment>
  </commentList>
</comments>
</file>

<file path=xl/comments4.xml><?xml version="1.0" encoding="utf-8"?>
<comments xmlns="http://schemas.openxmlformats.org/spreadsheetml/2006/main">
  <authors>
    <author>oem</author>
  </authors>
  <commentList>
    <comment ref="A1" authorId="0">
      <text>
        <r>
          <rPr>
            <b/>
            <sz val="8"/>
            <color indexed="81"/>
            <rFont val="Tahoma"/>
          </rPr>
          <t>Exploitatiebegroting:</t>
        </r>
        <r>
          <rPr>
            <sz val="8"/>
            <color indexed="81"/>
            <rFont val="Tahoma"/>
          </rPr>
          <t xml:space="preserve">
een prognose voor een komende periode (per maand, per kwartaal of per jaar) van de omzet, brutowinst, bedrijfskosten en nettowinst.</t>
        </r>
      </text>
    </comment>
  </commentList>
</comments>
</file>

<file path=xl/comments5.xml><?xml version="1.0" encoding="utf-8"?>
<comments xmlns="http://schemas.openxmlformats.org/spreadsheetml/2006/main">
  <authors>
    <author>oem</author>
  </authors>
  <commentList>
    <comment ref="A1" authorId="0">
      <text>
        <r>
          <rPr>
            <b/>
            <sz val="8"/>
            <color indexed="81"/>
            <rFont val="Tahoma"/>
          </rPr>
          <t xml:space="preserve">Liquiditeitsbegroting:
</t>
        </r>
        <r>
          <rPr>
            <sz val="8"/>
            <color indexed="81"/>
            <rFont val="Tahoma"/>
            <family val="2"/>
          </rPr>
          <t>je gaat na of er in een bepaalde periode tegenover de uitgaven voldoende ontvangsten staan zodat je aan je financiële verplichtingen kunt voldoen.</t>
        </r>
      </text>
    </comment>
  </commentList>
</comments>
</file>

<file path=xl/sharedStrings.xml><?xml version="1.0" encoding="utf-8"?>
<sst xmlns="http://schemas.openxmlformats.org/spreadsheetml/2006/main" count="186" uniqueCount="141">
  <si>
    <t>Vaste activa</t>
  </si>
  <si>
    <t>Verbouwing</t>
  </si>
  <si>
    <t>Inventaris en inrichting</t>
  </si>
  <si>
    <t xml:space="preserve">Computers </t>
  </si>
  <si>
    <t>Huurwaarborg</t>
  </si>
  <si>
    <t>Vlottende activa</t>
  </si>
  <si>
    <t>Voorraden</t>
  </si>
  <si>
    <t>Debiteuren</t>
  </si>
  <si>
    <t>Liquide middelen</t>
  </si>
  <si>
    <t>Kas</t>
  </si>
  <si>
    <t>Bank</t>
  </si>
  <si>
    <t>Totaal liquide middelen</t>
  </si>
  <si>
    <t>Totale investering</t>
  </si>
  <si>
    <t>Totale financieringsbehoefte</t>
  </si>
  <si>
    <t>-/-</t>
  </si>
  <si>
    <t>Achtergesteld vermogen</t>
  </si>
  <si>
    <t>Kredietbehoefte</t>
  </si>
  <si>
    <t>Lang/middellang vreemd vermogen</t>
  </si>
  <si>
    <t>Middellang bankkrediet</t>
  </si>
  <si>
    <t>Kort vreemd vermogen</t>
  </si>
  <si>
    <t>Rekening courant krediet</t>
  </si>
  <si>
    <t>Financieringsoverschot/-tekort</t>
  </si>
  <si>
    <t>Openingsbalans</t>
  </si>
  <si>
    <t>Aktiva</t>
  </si>
  <si>
    <t>Passiva</t>
  </si>
  <si>
    <t>Eigen vermogen:</t>
  </si>
  <si>
    <t>Schulden op korte termijn:</t>
  </si>
  <si>
    <t>Schulden op lange termijn:</t>
  </si>
  <si>
    <t>Liquide middelen:</t>
  </si>
  <si>
    <t>Aanloopkosten:</t>
  </si>
  <si>
    <t>Totaal passiva</t>
  </si>
  <si>
    <t>Onroerend goed</t>
  </si>
  <si>
    <t>Kassa</t>
  </si>
  <si>
    <t>Machines en gereedschappen</t>
  </si>
  <si>
    <t>Totaal vaste activa</t>
  </si>
  <si>
    <t>Totaal vlottende activa</t>
  </si>
  <si>
    <t>Financieringsbegroting</t>
  </si>
  <si>
    <t>Crediteuren</t>
  </si>
  <si>
    <t>Vaste activa:</t>
  </si>
  <si>
    <t>Vlottende activa:</t>
  </si>
  <si>
    <t>Totaal activa</t>
  </si>
  <si>
    <t>Exploitatiebegroting</t>
  </si>
  <si>
    <t>Omzet</t>
  </si>
  <si>
    <t>Totale omzet</t>
  </si>
  <si>
    <t>Inkopen</t>
  </si>
  <si>
    <t>(exlusief BTW)</t>
  </si>
  <si>
    <t>inkoopwaarde/grondstofverbruik</t>
  </si>
  <si>
    <t>kortingen en bonussen</t>
  </si>
  <si>
    <t>directe inkoopkosten</t>
  </si>
  <si>
    <t>diensten derden</t>
  </si>
  <si>
    <t>+</t>
  </si>
  <si>
    <t>-</t>
  </si>
  <si>
    <t>personeelskosten</t>
  </si>
  <si>
    <t>productiekosten</t>
  </si>
  <si>
    <t>verkoopkosten</t>
  </si>
  <si>
    <t>algemene kosten</t>
  </si>
  <si>
    <t>Totale kosten</t>
  </si>
  <si>
    <t>Algemene kosten</t>
  </si>
  <si>
    <t>a</t>
  </si>
  <si>
    <t>b</t>
  </si>
  <si>
    <t>c</t>
  </si>
  <si>
    <t>d</t>
  </si>
  <si>
    <t>Brutowinst/toegevoegde waarde</t>
  </si>
  <si>
    <t>A</t>
  </si>
  <si>
    <t>B</t>
  </si>
  <si>
    <t>A-B</t>
  </si>
  <si>
    <t>Resultaat voor belasting</t>
  </si>
  <si>
    <t>Resultaat na belasting</t>
  </si>
  <si>
    <t>Netto resultaat</t>
  </si>
  <si>
    <t>vennootschapsbelasting</t>
  </si>
  <si>
    <t>bijzondere baten en lasten</t>
  </si>
  <si>
    <t>Liquiditeitsbegroting</t>
  </si>
  <si>
    <t>beginsaldo bank</t>
  </si>
  <si>
    <t>beginsaldo kas</t>
  </si>
  <si>
    <t>contante verkopen (omzet)</t>
  </si>
  <si>
    <t>debiteuren</t>
  </si>
  <si>
    <t>BTW op verkopen</t>
  </si>
  <si>
    <t>opgenomen lening</t>
  </si>
  <si>
    <t>overige ontvangsten te weten:</t>
  </si>
  <si>
    <t>inkopen goederen en diensten</t>
  </si>
  <si>
    <t>Financieel plan</t>
  </si>
  <si>
    <t>Een opsomming van dingen die nodig zijn om een bedrijf te kunnen starten. Op basis hiervan wordt vaak krediet verstrekt.</t>
  </si>
  <si>
    <t>Financieringsbegroting:</t>
  </si>
  <si>
    <t>Openingsbalans:</t>
  </si>
  <si>
    <t>Exploitatiebegroting:</t>
  </si>
  <si>
    <t>Totaal</t>
  </si>
  <si>
    <t>e</t>
  </si>
  <si>
    <t>Een momentopname van je bezittingen en schulden bij het begin van je bedrijf.</t>
  </si>
  <si>
    <t>Hier wordt aangegeven waar het geld vandaan moet komen dat je nodig hebt (eigen vermogen of vreemd vermogen).</t>
  </si>
  <si>
    <t>Een prognose voor een komende periode (per maand, per kwartaal of per jaar) van de omzet, brutowinst, bedrijfskosten en nettowinst. In de specificatie worden de afzonderlijke kosten weergegeven.</t>
  </si>
  <si>
    <t>Liquiditeitsbegroting:</t>
  </si>
  <si>
    <t>Je gaat na of er in een bepaalde periode tegenover de uitgaven voldoende ontvangsten staan zodat je aan je financiële verplichtingen kunt voldoen.</t>
  </si>
  <si>
    <t>ingekomen BTW</t>
  </si>
  <si>
    <t>investeringen</t>
  </si>
  <si>
    <t>a. Beginsaldo</t>
  </si>
  <si>
    <t>b. Totaal ontvangsten</t>
  </si>
  <si>
    <t>Uit:</t>
  </si>
  <si>
    <t>In:</t>
  </si>
  <si>
    <t>c. Totale uitgaven</t>
  </si>
  <si>
    <t>d. Eindsaldo</t>
  </si>
  <si>
    <t>eindsaldo bank</t>
  </si>
  <si>
    <t>eindsaldo kas</t>
  </si>
  <si>
    <t>b-c</t>
  </si>
  <si>
    <t>Toelichting op financieringsbegroting:</t>
  </si>
  <si>
    <t>Toelichting op investeringsbegroting:</t>
  </si>
  <si>
    <t>Toelichting op openingsbalans:</t>
  </si>
  <si>
    <t>Toelichting op exploitatiebegroting:</t>
  </si>
  <si>
    <t>Toelichting op liquiditeitsbegroting:</t>
  </si>
  <si>
    <t>Twickel Delden</t>
  </si>
  <si>
    <t>Heemstuin</t>
  </si>
  <si>
    <t>Holten Fruitbomen</t>
  </si>
  <si>
    <t>Jan Lighthartschool</t>
  </si>
  <si>
    <t>Presentatie's</t>
  </si>
  <si>
    <t>Holsink Borne</t>
  </si>
  <si>
    <t>Cloo Borne</t>
  </si>
  <si>
    <t>Jansen</t>
  </si>
  <si>
    <t>Schooltuin</t>
  </si>
  <si>
    <t>Pr kosten</t>
  </si>
  <si>
    <t>Reserve</t>
  </si>
  <si>
    <t>Cursussen</t>
  </si>
  <si>
    <t>Bedrijfsfeest</t>
  </si>
  <si>
    <t>toekomstige projecten</t>
  </si>
  <si>
    <t>investeringen: zie investeringsbegroting</t>
  </si>
  <si>
    <t>Kosten: wij hebben geen kosten  .</t>
  </si>
  <si>
    <t xml:space="preserve">als stichting omdat school het meeste </t>
  </si>
  <si>
    <t>sponsort</t>
  </si>
  <si>
    <t>Investeringsbegroting:</t>
  </si>
  <si>
    <t>Uitleg financiele overzichten:</t>
  </si>
  <si>
    <t>Dit financieel plan is opgesteld om inzicht te geven in de financiele gegevens van de stichting Green Formation. Dit finacieel plan is voor de periode december 2004 t/m november 2005 .Dit plan wordt normaal bij de oprichting van de stichting bij de notaris ingediend maar daar wij een overkoepelende stichting hebben ; leerlingenstichting Almelo, was dit niet van toepassing bij de oprichting van onze stichting. Wij hebben dit toch gemaakt omdat wij dit als leerdoel hadden aangegeven bij de coach en het echter noodzakelijk is om niet in financiële problemen te geraken. Hieronder staan de onderdelen van het financiële plan.  Wij zijn blij dat wij dit financieel plan hebben mogen maken omdat wij meer hebben kunnen leren uit dit financieel plan dan uit een reguliere les.</t>
  </si>
  <si>
    <t>Investeringsbegroting periode December 2004 t/m November 2005</t>
  </si>
  <si>
    <t>winstreserve</t>
  </si>
  <si>
    <t>(zie totale netto resultaat op exploitatiebegroting)</t>
  </si>
  <si>
    <t>Afschrijvingen computers</t>
  </si>
  <si>
    <t>Afschijvingen inventaris en inrichting</t>
  </si>
  <si>
    <t xml:space="preserve">Renteloze lening van AOC </t>
  </si>
  <si>
    <t>(1)</t>
  </si>
  <si>
    <t xml:space="preserve">Kosten </t>
  </si>
  <si>
    <t>Renteloze lening van AOC</t>
  </si>
  <si>
    <t>(1) Computers: Het aanschaffen van een eigen computer voor Green Formation wordt renteloos gefinancierd door AOC-Oost</t>
  </si>
  <si>
    <t>Afschrijvingen</t>
  </si>
  <si>
    <t>Eigen middelen</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</si>
</sst>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0"/>
      <name val="Arial"/>
    </font>
    <font>
      <b/>
      <i/>
      <sz val="10"/>
      <name val="Arial"/>
    </font>
    <font>
      <b/>
      <sz val="12"/>
      <name val="Arial"/>
      <family val="2"/>
    </font>
    <font>
      <sz val="8"/>
      <color indexed="81"/>
      <name val="Tahoma"/>
    </font>
    <font>
      <b/>
      <sz val="8"/>
      <color indexed="81"/>
      <name val="Tahoma"/>
    </font>
    <font>
      <sz val="10"/>
      <name val="Arial"/>
      <family val="2"/>
    </font>
    <font>
      <sz val="8"/>
      <color indexed="81"/>
      <name val="Tahoma"/>
      <family val="2"/>
    </font>
    <font>
      <b/>
      <sz val="8"/>
      <color indexed="81"/>
      <name val="Tahoma"/>
      <family val="2"/>
    </font>
    <font>
      <b/>
      <u/>
      <sz val="10"/>
      <name val="Arial"/>
      <family val="2"/>
    </font>
    <font>
      <b/>
      <sz val="10"/>
      <name val="Arial"/>
      <family val="2"/>
    </font>
    <font>
      <sz val="12"/>
      <name val="Arial"/>
      <family val="2"/>
    </font>
    <font>
      <u/>
      <sz val="10"/>
      <name val="Arial"/>
      <family val="2"/>
    </font>
    <font>
      <b/>
      <sz val="10"/>
      <name val="Verdana"/>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9">
    <xf numFmtId="0" fontId="0" fillId="0" borderId="0" xfId="0"/>
    <xf numFmtId="3" fontId="0" fillId="0" borderId="0" xfId="0" applyNumberFormat="1"/>
    <xf numFmtId="0" fontId="1" fillId="0" borderId="0" xfId="0" applyFont="1"/>
    <xf numFmtId="0" fontId="3" fillId="0" borderId="0" xfId="0" applyFont="1"/>
    <xf numFmtId="3" fontId="1" fillId="0" borderId="0" xfId="0" applyNumberFormat="1" applyFont="1"/>
    <xf numFmtId="3" fontId="0" fillId="0" borderId="1" xfId="0" applyNumberFormat="1" applyBorder="1"/>
    <xf numFmtId="49" fontId="0" fillId="0" borderId="0" xfId="0" applyNumberFormat="1" applyAlignment="1">
      <alignment horizontal="right"/>
    </xf>
    <xf numFmtId="0" fontId="0" fillId="0" borderId="0" xfId="0" applyBorder="1"/>
    <xf numFmtId="37" fontId="0" fillId="0" borderId="0" xfId="0" applyNumberFormat="1"/>
    <xf numFmtId="37" fontId="0" fillId="0" borderId="1" xfId="0" applyNumberFormat="1" applyBorder="1"/>
    <xf numFmtId="3" fontId="0" fillId="0" borderId="0" xfId="0" applyNumberFormat="1" applyBorder="1"/>
    <xf numFmtId="0" fontId="0" fillId="0" borderId="2" xfId="0" applyBorder="1"/>
    <xf numFmtId="37" fontId="0" fillId="0" borderId="0" xfId="0" applyNumberFormat="1" applyBorder="1"/>
    <xf numFmtId="0" fontId="2" fillId="0" borderId="0" xfId="0" applyFont="1"/>
    <xf numFmtId="37" fontId="1" fillId="0" borderId="0" xfId="0" applyNumberFormat="1" applyFont="1"/>
    <xf numFmtId="0" fontId="6" fillId="0" borderId="0" xfId="0" applyFont="1"/>
    <xf numFmtId="37" fontId="6" fillId="0" borderId="0" xfId="0" applyNumberFormat="1" applyFont="1"/>
    <xf numFmtId="3" fontId="6" fillId="0" borderId="0" xfId="0" applyNumberFormat="1" applyFont="1"/>
    <xf numFmtId="0" fontId="9" fillId="0" borderId="0" xfId="0" applyFont="1"/>
    <xf numFmtId="0" fontId="0" fillId="0" borderId="3" xfId="0" applyBorder="1"/>
    <xf numFmtId="0" fontId="0" fillId="0" borderId="4" xfId="0" applyBorder="1"/>
    <xf numFmtId="0" fontId="2" fillId="0" borderId="0" xfId="0" applyFont="1" applyBorder="1"/>
    <xf numFmtId="3" fontId="6" fillId="0" borderId="0" xfId="0" applyNumberFormat="1" applyFont="1" applyBorder="1"/>
    <xf numFmtId="0" fontId="10" fillId="0" borderId="0" xfId="0" applyFont="1"/>
    <xf numFmtId="0" fontId="0" fillId="0" borderId="1" xfId="0" applyBorder="1"/>
    <xf numFmtId="0" fontId="11" fillId="0" borderId="0" xfId="0" applyFont="1"/>
    <xf numFmtId="49" fontId="0" fillId="0" borderId="0" xfId="0" applyNumberFormat="1"/>
    <xf numFmtId="49" fontId="6" fillId="0" borderId="0" xfId="0" applyNumberFormat="1" applyFont="1"/>
    <xf numFmtId="49" fontId="10" fillId="0" borderId="0" xfId="0" applyNumberFormat="1" applyFont="1"/>
    <xf numFmtId="0" fontId="10" fillId="0" borderId="1" xfId="0" applyFont="1" applyBorder="1"/>
    <xf numFmtId="37" fontId="0" fillId="0" borderId="0" xfId="0" applyNumberFormat="1" applyFill="1" applyBorder="1"/>
    <xf numFmtId="37" fontId="10" fillId="0" borderId="0" xfId="0" applyNumberFormat="1" applyFont="1" applyFill="1" applyBorder="1"/>
    <xf numFmtId="37" fontId="10" fillId="0" borderId="0" xfId="0" applyNumberFormat="1" applyFont="1" applyBorder="1"/>
    <xf numFmtId="3" fontId="6" fillId="0" borderId="0" xfId="0" applyNumberFormat="1" applyFont="1" applyFill="1" applyBorder="1"/>
    <xf numFmtId="0" fontId="10" fillId="0" borderId="0" xfId="0" applyFont="1" applyBorder="1"/>
    <xf numFmtId="0" fontId="10" fillId="0" borderId="2" xfId="0" applyFont="1" applyBorder="1"/>
    <xf numFmtId="3" fontId="10" fillId="0" borderId="0" xfId="0" applyNumberFormat="1" applyFont="1" applyBorder="1"/>
    <xf numFmtId="0" fontId="6" fillId="0" borderId="1" xfId="0" applyFont="1" applyBorder="1"/>
    <xf numFmtId="0" fontId="12" fillId="0" borderId="0" xfId="0" applyFont="1"/>
    <xf numFmtId="0" fontId="13" fillId="0" borderId="0" xfId="0" applyFont="1"/>
    <xf numFmtId="0" fontId="6" fillId="0" borderId="0" xfId="0" applyFont="1" applyBorder="1"/>
    <xf numFmtId="0" fontId="10" fillId="0" borderId="0" xfId="0" applyFont="1" applyFill="1" applyBorder="1"/>
    <xf numFmtId="17" fontId="10" fillId="0" borderId="0" xfId="0" applyNumberFormat="1" applyFont="1"/>
    <xf numFmtId="0" fontId="6" fillId="0" borderId="0" xfId="0" applyFont="1" applyAlignment="1">
      <alignment wrapText="1"/>
    </xf>
    <xf numFmtId="4" fontId="0" fillId="0" borderId="0" xfId="0" applyNumberFormat="1" applyAlignment="1">
      <alignment horizontal="right"/>
    </xf>
    <xf numFmtId="3" fontId="0" fillId="0" borderId="0" xfId="0" quotePrefix="1" applyNumberFormat="1"/>
    <xf numFmtId="0" fontId="0" fillId="0" borderId="0" xfId="0" applyAlignment="1">
      <alignment horizontal="left" wrapText="1"/>
    </xf>
    <xf numFmtId="0" fontId="6" fillId="0" borderId="0" xfId="0" applyFont="1" applyAlignment="1">
      <alignment horizontal="left" wrapText="1"/>
    </xf>
    <xf numFmtId="0" fontId="0" fillId="0" borderId="0" xfId="0" applyAlignment="1">
      <alignment horizontal="left"/>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C5" sqref="C5"/>
    </sheetView>
  </sheetViews>
  <sheetFormatPr defaultRowHeight="12.75" x14ac:dyDescent="0.2"/>
  <cols>
    <col min="1" max="1" width="79.42578125" customWidth="1"/>
  </cols>
  <sheetData>
    <row r="1" spans="1:8" ht="1.5" customHeight="1" x14ac:dyDescent="0.2"/>
    <row r="2" spans="1:8" ht="15" customHeight="1" x14ac:dyDescent="0.25">
      <c r="A2" s="3" t="s">
        <v>80</v>
      </c>
    </row>
    <row r="3" spans="1:8" ht="115.5" customHeight="1" x14ac:dyDescent="0.2">
      <c r="A3" s="43" t="s">
        <v>128</v>
      </c>
    </row>
    <row r="4" spans="1:8" ht="14.25" customHeight="1" x14ac:dyDescent="0.2">
      <c r="A4" s="43"/>
    </row>
    <row r="5" spans="1:8" ht="12" customHeight="1" x14ac:dyDescent="0.2">
      <c r="A5" s="43"/>
    </row>
    <row r="6" spans="1:8" ht="14.25" customHeight="1" x14ac:dyDescent="0.25">
      <c r="A6" s="3" t="s">
        <v>127</v>
      </c>
    </row>
    <row r="7" spans="1:8" ht="14.25" customHeight="1" x14ac:dyDescent="0.25">
      <c r="A7" s="3"/>
    </row>
    <row r="8" spans="1:8" x14ac:dyDescent="0.2">
      <c r="A8" s="23" t="s">
        <v>126</v>
      </c>
    </row>
    <row r="9" spans="1:8" ht="14.25" customHeight="1" x14ac:dyDescent="0.2">
      <c r="A9" s="46" t="s">
        <v>81</v>
      </c>
      <c r="B9" s="46"/>
      <c r="C9" s="46"/>
      <c r="D9" s="46"/>
      <c r="E9" s="46"/>
      <c r="F9" s="46"/>
      <c r="G9" s="46"/>
      <c r="H9" s="46"/>
    </row>
    <row r="10" spans="1:8" hidden="1" x14ac:dyDescent="0.2">
      <c r="A10" s="46"/>
      <c r="B10" s="46"/>
      <c r="C10" s="46"/>
      <c r="D10" s="46"/>
      <c r="E10" s="46"/>
      <c r="F10" s="46"/>
      <c r="G10" s="46"/>
      <c r="H10" s="46"/>
    </row>
    <row r="11" spans="1:8" ht="6" customHeight="1" x14ac:dyDescent="0.2"/>
    <row r="12" spans="1:8" x14ac:dyDescent="0.2">
      <c r="A12" s="23" t="s">
        <v>82</v>
      </c>
    </row>
    <row r="13" spans="1:8" ht="12" customHeight="1" x14ac:dyDescent="0.2">
      <c r="A13" s="47" t="s">
        <v>88</v>
      </c>
      <c r="B13" s="47"/>
      <c r="C13" s="47"/>
      <c r="D13" s="47"/>
      <c r="E13" s="47"/>
      <c r="F13" s="47"/>
      <c r="G13" s="47"/>
      <c r="H13" s="47"/>
    </row>
    <row r="14" spans="1:8" ht="3" customHeight="1" x14ac:dyDescent="0.2"/>
    <row r="15" spans="1:8" x14ac:dyDescent="0.2">
      <c r="A15" s="23" t="s">
        <v>83</v>
      </c>
    </row>
    <row r="16" spans="1:8" x14ac:dyDescent="0.2">
      <c r="A16" s="48" t="s">
        <v>87</v>
      </c>
      <c r="B16" s="48"/>
      <c r="C16" s="48"/>
      <c r="D16" s="48"/>
      <c r="E16" s="48"/>
      <c r="F16" s="48"/>
      <c r="G16" s="48"/>
      <c r="H16" s="48"/>
    </row>
    <row r="17" spans="1:8" ht="4.5" customHeight="1" x14ac:dyDescent="0.2"/>
    <row r="18" spans="1:8" x14ac:dyDescent="0.2">
      <c r="A18" s="23" t="s">
        <v>84</v>
      </c>
    </row>
    <row r="19" spans="1:8" ht="23.25" customHeight="1" x14ac:dyDescent="0.2">
      <c r="A19" s="46" t="s">
        <v>89</v>
      </c>
      <c r="B19" s="46"/>
      <c r="C19" s="46"/>
      <c r="D19" s="46"/>
      <c r="E19" s="46"/>
      <c r="F19" s="46"/>
      <c r="G19" s="46"/>
      <c r="H19" s="46"/>
    </row>
    <row r="20" spans="1:8" ht="6" customHeight="1" x14ac:dyDescent="0.2"/>
    <row r="21" spans="1:8" x14ac:dyDescent="0.2">
      <c r="A21" s="23" t="s">
        <v>90</v>
      </c>
    </row>
    <row r="22" spans="1:8" ht="12" customHeight="1" x14ac:dyDescent="0.2">
      <c r="A22" s="46" t="s">
        <v>91</v>
      </c>
      <c r="B22" s="46"/>
      <c r="C22" s="46"/>
      <c r="D22" s="46"/>
      <c r="E22" s="46"/>
      <c r="F22" s="46"/>
      <c r="G22" s="46"/>
      <c r="H22" s="46"/>
    </row>
    <row r="24" spans="1:8" x14ac:dyDescent="0.2">
      <c r="A24" s="23"/>
    </row>
    <row r="25" spans="1:8" ht="26.25" customHeight="1" x14ac:dyDescent="0.2">
      <c r="A25" s="46"/>
      <c r="B25" s="46"/>
      <c r="C25" s="46"/>
      <c r="D25" s="46"/>
      <c r="E25" s="46"/>
      <c r="F25" s="46"/>
      <c r="G25" s="46"/>
      <c r="H25" s="46"/>
    </row>
  </sheetData>
  <mergeCells count="6">
    <mergeCell ref="A9:H10"/>
    <mergeCell ref="A25:H25"/>
    <mergeCell ref="A13:H13"/>
    <mergeCell ref="A16:H16"/>
    <mergeCell ref="A19:H19"/>
    <mergeCell ref="A22:H22"/>
  </mergeCells>
  <phoneticPr fontId="0" type="noConversion"/>
  <pageMargins left="0.75" right="0.75" top="1" bottom="1" header="0.5" footer="0.5"/>
  <pageSetup paperSize="9" orientation="portrait"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8"/>
  <sheetViews>
    <sheetView workbookViewId="0">
      <selection activeCell="D32" sqref="D32"/>
    </sheetView>
  </sheetViews>
  <sheetFormatPr defaultRowHeight="12.75" x14ac:dyDescent="0.2"/>
  <cols>
    <col min="1" max="1" width="34" customWidth="1"/>
    <col min="2" max="2" width="12" style="8" customWidth="1"/>
    <col min="3" max="3" width="9.140625" style="1"/>
    <col min="4" max="4" width="16.5703125" customWidth="1"/>
  </cols>
  <sheetData>
    <row r="1" spans="1:3" ht="15.75" x14ac:dyDescent="0.25">
      <c r="A1" s="3" t="s">
        <v>129</v>
      </c>
    </row>
    <row r="3" spans="1:3" x14ac:dyDescent="0.2">
      <c r="A3" s="2" t="s">
        <v>0</v>
      </c>
    </row>
    <row r="4" spans="1:3" s="15" customFormat="1" x14ac:dyDescent="0.2">
      <c r="A4" s="15" t="s">
        <v>31</v>
      </c>
      <c r="B4" s="16">
        <v>0</v>
      </c>
      <c r="C4" s="17"/>
    </row>
    <row r="5" spans="1:3" x14ac:dyDescent="0.2">
      <c r="A5" t="s">
        <v>1</v>
      </c>
      <c r="B5" s="8">
        <v>0</v>
      </c>
    </row>
    <row r="6" spans="1:3" x14ac:dyDescent="0.2">
      <c r="A6" t="s">
        <v>2</v>
      </c>
      <c r="B6" s="8">
        <v>300</v>
      </c>
      <c r="C6" s="45"/>
    </row>
    <row r="7" spans="1:3" x14ac:dyDescent="0.2">
      <c r="A7" t="s">
        <v>33</v>
      </c>
      <c r="B7" s="8">
        <v>0</v>
      </c>
    </row>
    <row r="8" spans="1:3" x14ac:dyDescent="0.2">
      <c r="A8" t="s">
        <v>32</v>
      </c>
      <c r="B8" s="8">
        <v>0</v>
      </c>
    </row>
    <row r="9" spans="1:3" x14ac:dyDescent="0.2">
      <c r="A9" t="s">
        <v>3</v>
      </c>
      <c r="B9" s="8">
        <v>1100</v>
      </c>
      <c r="C9" s="45" t="s">
        <v>135</v>
      </c>
    </row>
    <row r="10" spans="1:3" ht="13.5" thickBot="1" x14ac:dyDescent="0.25">
      <c r="A10" t="s">
        <v>4</v>
      </c>
      <c r="B10" s="9">
        <v>0</v>
      </c>
    </row>
    <row r="12" spans="1:3" x14ac:dyDescent="0.2">
      <c r="A12" s="23" t="s">
        <v>34</v>
      </c>
      <c r="B12" s="8">
        <f>SUM(B4:B11)</f>
        <v>1400</v>
      </c>
    </row>
    <row r="14" spans="1:3" x14ac:dyDescent="0.2">
      <c r="A14" s="2" t="s">
        <v>5</v>
      </c>
    </row>
    <row r="15" spans="1:3" x14ac:dyDescent="0.2">
      <c r="A15" t="s">
        <v>6</v>
      </c>
      <c r="B15" s="8">
        <v>0</v>
      </c>
    </row>
    <row r="16" spans="1:3" ht="13.5" thickBot="1" x14ac:dyDescent="0.25">
      <c r="A16" t="s">
        <v>7</v>
      </c>
      <c r="B16" s="9">
        <v>0</v>
      </c>
    </row>
    <row r="18" spans="1:3" x14ac:dyDescent="0.2">
      <c r="A18" s="23" t="s">
        <v>35</v>
      </c>
      <c r="B18" s="8">
        <f>SUM(B14:B17)</f>
        <v>0</v>
      </c>
    </row>
    <row r="20" spans="1:3" x14ac:dyDescent="0.2">
      <c r="A20" s="2" t="s">
        <v>8</v>
      </c>
    </row>
    <row r="21" spans="1:3" x14ac:dyDescent="0.2">
      <c r="A21" t="s">
        <v>9</v>
      </c>
      <c r="B21" s="8">
        <v>120</v>
      </c>
    </row>
    <row r="22" spans="1:3" ht="13.5" thickBot="1" x14ac:dyDescent="0.25">
      <c r="A22" t="s">
        <v>10</v>
      </c>
      <c r="B22" s="9">
        <v>345</v>
      </c>
    </row>
    <row r="24" spans="1:3" x14ac:dyDescent="0.2">
      <c r="A24" s="23" t="s">
        <v>11</v>
      </c>
      <c r="B24" s="8">
        <f>SUM(B20:B23)</f>
        <v>465</v>
      </c>
    </row>
    <row r="26" spans="1:3" ht="13.5" thickBot="1" x14ac:dyDescent="0.25">
      <c r="C26" s="5"/>
    </row>
    <row r="28" spans="1:3" x14ac:dyDescent="0.2">
      <c r="A28" s="23" t="s">
        <v>12</v>
      </c>
      <c r="C28" s="4">
        <f>SUM(B24+B18+B12)</f>
        <v>1865</v>
      </c>
    </row>
    <row r="29" spans="1:3" x14ac:dyDescent="0.2">
      <c r="A29" s="23"/>
      <c r="C29" s="4"/>
    </row>
    <row r="31" spans="1:3" x14ac:dyDescent="0.2">
      <c r="A31" s="38" t="s">
        <v>104</v>
      </c>
    </row>
    <row r="33" spans="1:1" x14ac:dyDescent="0.2">
      <c r="A33" t="s">
        <v>138</v>
      </c>
    </row>
    <row r="52" spans="1:3" ht="15.75" x14ac:dyDescent="0.25">
      <c r="A52" s="3"/>
    </row>
    <row r="53" spans="1:3" ht="15.75" x14ac:dyDescent="0.25">
      <c r="A53" s="3"/>
    </row>
    <row r="58" spans="1:3" x14ac:dyDescent="0.2">
      <c r="B58"/>
      <c r="C58"/>
    </row>
  </sheetData>
  <phoneticPr fontId="0" type="noConversion"/>
  <pageMargins left="0.75" right="0.75" top="1" bottom="1" header="0.5" footer="0.5"/>
  <pageSetup paperSize="9" orientation="portrait" horizontalDpi="300" verticalDpi="300" r:id="rId1"/>
  <headerFooter alignWithMargins="0">
    <oddFooter>&amp;L&amp;8&amp;F&amp;A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
  <sheetViews>
    <sheetView workbookViewId="0">
      <selection activeCell="G23" sqref="G23"/>
    </sheetView>
  </sheetViews>
  <sheetFormatPr defaultRowHeight="12.75" x14ac:dyDescent="0.2"/>
  <cols>
    <col min="1" max="1" width="34" customWidth="1"/>
    <col min="2" max="2" width="3.5703125" customWidth="1"/>
    <col min="4" max="4" width="3.5703125" customWidth="1"/>
    <col min="5" max="5" width="10.7109375" style="1" bestFit="1" customWidth="1"/>
  </cols>
  <sheetData>
    <row r="1" spans="1:6" ht="15.75" x14ac:dyDescent="0.25">
      <c r="A1" s="3" t="s">
        <v>36</v>
      </c>
    </row>
    <row r="3" spans="1:6" x14ac:dyDescent="0.2">
      <c r="A3" s="2" t="s">
        <v>13</v>
      </c>
      <c r="E3" s="1">
        <f>Investeringsbegr.!C28</f>
        <v>1865</v>
      </c>
    </row>
    <row r="5" spans="1:6" x14ac:dyDescent="0.2">
      <c r="A5" s="2" t="s">
        <v>140</v>
      </c>
    </row>
    <row r="6" spans="1:6" x14ac:dyDescent="0.2">
      <c r="A6" t="s">
        <v>15</v>
      </c>
      <c r="D6" s="6" t="s">
        <v>14</v>
      </c>
      <c r="E6" s="1">
        <v>0</v>
      </c>
    </row>
    <row r="7" spans="1:6" x14ac:dyDescent="0.2">
      <c r="A7" s="2" t="s">
        <v>130</v>
      </c>
      <c r="D7" s="6" t="s">
        <v>14</v>
      </c>
      <c r="E7" s="44">
        <v>560.82000000000005</v>
      </c>
      <c r="F7" t="s">
        <v>131</v>
      </c>
    </row>
    <row r="8" spans="1:6" ht="13.5" thickBot="1" x14ac:dyDescent="0.25">
      <c r="A8" t="s">
        <v>139</v>
      </c>
      <c r="D8" s="6"/>
      <c r="E8" s="5">
        <v>204</v>
      </c>
    </row>
    <row r="10" spans="1:6" x14ac:dyDescent="0.2">
      <c r="A10" s="2" t="s">
        <v>16</v>
      </c>
      <c r="E10" s="1">
        <f>E3-E6-E7-E8</f>
        <v>1100.1799999999998</v>
      </c>
    </row>
    <row r="12" spans="1:6" x14ac:dyDescent="0.2">
      <c r="A12" s="2" t="s">
        <v>17</v>
      </c>
    </row>
    <row r="13" spans="1:6" x14ac:dyDescent="0.2">
      <c r="A13" t="s">
        <v>137</v>
      </c>
      <c r="C13">
        <v>1100</v>
      </c>
      <c r="E13"/>
    </row>
    <row r="14" spans="1:6" x14ac:dyDescent="0.2">
      <c r="C14" s="1">
        <v>0</v>
      </c>
    </row>
    <row r="15" spans="1:6" x14ac:dyDescent="0.2">
      <c r="A15" s="2" t="s">
        <v>19</v>
      </c>
    </row>
    <row r="16" spans="1:6" x14ac:dyDescent="0.2">
      <c r="A16" t="s">
        <v>20</v>
      </c>
      <c r="C16">
        <v>0</v>
      </c>
      <c r="E16"/>
    </row>
    <row r="17" spans="1:5" x14ac:dyDescent="0.2">
      <c r="A17" t="s">
        <v>37</v>
      </c>
      <c r="C17" s="1">
        <v>0</v>
      </c>
      <c r="E17"/>
    </row>
    <row r="18" spans="1:5" ht="13.5" thickBot="1" x14ac:dyDescent="0.25">
      <c r="C18" s="5">
        <v>0</v>
      </c>
    </row>
    <row r="19" spans="1:5" ht="13.5" thickBot="1" x14ac:dyDescent="0.25">
      <c r="C19" s="7"/>
      <c r="E19" s="5">
        <f>SUM(C13:C18)</f>
        <v>1100</v>
      </c>
    </row>
    <row r="20" spans="1:5" x14ac:dyDescent="0.2">
      <c r="D20" s="6" t="s">
        <v>14</v>
      </c>
    </row>
    <row r="21" spans="1:5" x14ac:dyDescent="0.2">
      <c r="A21" s="23" t="s">
        <v>21</v>
      </c>
      <c r="E21" s="4">
        <f>E10-E19</f>
        <v>0.17999999999983629</v>
      </c>
    </row>
    <row r="24" spans="1:5" x14ac:dyDescent="0.2">
      <c r="A24" s="38" t="s">
        <v>103</v>
      </c>
    </row>
  </sheetData>
  <phoneticPr fontId="0" type="noConversion"/>
  <pageMargins left="0.75" right="0.75" top="1" bottom="1" header="0.5" footer="0.5"/>
  <pageSetup paperSize="9" orientation="portrait" horizontalDpi="300" verticalDpi="300" r:id="rId1"/>
  <headerFooter alignWithMargins="0">
    <oddFooter>&amp;L&amp;8&amp;F&amp;A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workbookViewId="0">
      <pane ySplit="3" topLeftCell="A4" activePane="bottomLeft" state="frozen"/>
      <selection pane="bottomLeft" activeCell="D35" sqref="D35"/>
    </sheetView>
  </sheetViews>
  <sheetFormatPr defaultRowHeight="12.75" x14ac:dyDescent="0.2"/>
  <cols>
    <col min="1" max="1" width="26.5703125" customWidth="1"/>
    <col min="3" max="3" width="5.5703125" customWidth="1"/>
    <col min="4" max="4" width="26.28515625" customWidth="1"/>
    <col min="6" max="6" width="7.28515625" customWidth="1"/>
  </cols>
  <sheetData>
    <row r="1" spans="1:6" ht="15.75" x14ac:dyDescent="0.25">
      <c r="A1" s="3" t="s">
        <v>22</v>
      </c>
    </row>
    <row r="3" spans="1:6" x14ac:dyDescent="0.2">
      <c r="A3" s="18" t="s">
        <v>23</v>
      </c>
      <c r="C3" s="11"/>
      <c r="D3" s="18" t="s">
        <v>24</v>
      </c>
    </row>
    <row r="4" spans="1:6" x14ac:dyDescent="0.2">
      <c r="A4" s="19"/>
      <c r="B4" s="19"/>
      <c r="C4" s="20"/>
      <c r="D4" s="19"/>
      <c r="E4" s="19"/>
      <c r="F4" s="19"/>
    </row>
    <row r="5" spans="1:6" x14ac:dyDescent="0.2">
      <c r="A5" s="2" t="s">
        <v>38</v>
      </c>
      <c r="C5" s="11"/>
      <c r="D5" s="2" t="s">
        <v>25</v>
      </c>
    </row>
    <row r="6" spans="1:6" x14ac:dyDescent="0.2">
      <c r="A6" s="15" t="s">
        <v>31</v>
      </c>
      <c r="B6" s="8">
        <v>0</v>
      </c>
      <c r="C6" s="11"/>
      <c r="D6" t="s">
        <v>15</v>
      </c>
      <c r="E6" s="22">
        <v>0</v>
      </c>
    </row>
    <row r="7" spans="1:6" x14ac:dyDescent="0.2">
      <c r="A7" t="s">
        <v>1</v>
      </c>
      <c r="B7" s="8">
        <v>0</v>
      </c>
      <c r="C7" s="11"/>
      <c r="D7" t="s">
        <v>118</v>
      </c>
      <c r="F7" s="34">
        <v>0</v>
      </c>
    </row>
    <row r="8" spans="1:6" x14ac:dyDescent="0.2">
      <c r="A8" t="s">
        <v>2</v>
      </c>
      <c r="B8" s="8">
        <v>0</v>
      </c>
      <c r="C8" s="11"/>
      <c r="D8" s="23" t="s">
        <v>85</v>
      </c>
    </row>
    <row r="9" spans="1:6" x14ac:dyDescent="0.2">
      <c r="A9" t="s">
        <v>33</v>
      </c>
      <c r="B9" s="8">
        <v>0</v>
      </c>
      <c r="C9" s="11"/>
    </row>
    <row r="10" spans="1:6" x14ac:dyDescent="0.2">
      <c r="A10" t="s">
        <v>32</v>
      </c>
      <c r="B10" s="8">
        <v>0</v>
      </c>
      <c r="C10" s="11"/>
    </row>
    <row r="11" spans="1:6" x14ac:dyDescent="0.2">
      <c r="A11" t="s">
        <v>3</v>
      </c>
      <c r="B11" s="12">
        <v>0</v>
      </c>
      <c r="C11" s="11"/>
    </row>
    <row r="12" spans="1:6" x14ac:dyDescent="0.2">
      <c r="A12" t="s">
        <v>4</v>
      </c>
      <c r="B12" s="30">
        <v>0</v>
      </c>
      <c r="C12" s="11"/>
      <c r="E12" s="10"/>
    </row>
    <row r="13" spans="1:6" x14ac:dyDescent="0.2">
      <c r="A13" s="23" t="s">
        <v>85</v>
      </c>
      <c r="B13" s="31"/>
      <c r="C13" s="35">
        <v>0</v>
      </c>
    </row>
    <row r="14" spans="1:6" x14ac:dyDescent="0.2">
      <c r="C14" s="11"/>
      <c r="D14" s="2" t="s">
        <v>27</v>
      </c>
      <c r="E14" s="10">
        <v>0</v>
      </c>
    </row>
    <row r="15" spans="1:6" x14ac:dyDescent="0.2">
      <c r="A15" s="2" t="s">
        <v>39</v>
      </c>
      <c r="B15" s="30"/>
      <c r="C15" s="11"/>
      <c r="D15" t="s">
        <v>18</v>
      </c>
      <c r="E15" s="36"/>
      <c r="F15" s="23">
        <v>0</v>
      </c>
    </row>
    <row r="16" spans="1:6" x14ac:dyDescent="0.2">
      <c r="A16" t="s">
        <v>6</v>
      </c>
      <c r="B16" s="8">
        <v>0</v>
      </c>
      <c r="C16" s="11"/>
      <c r="D16" s="23" t="s">
        <v>85</v>
      </c>
    </row>
    <row r="17" spans="1:6" x14ac:dyDescent="0.2">
      <c r="A17" t="s">
        <v>7</v>
      </c>
      <c r="B17" s="12">
        <v>0</v>
      </c>
      <c r="C17" s="11"/>
      <c r="D17" s="2"/>
      <c r="E17" s="10"/>
      <c r="F17" s="7"/>
    </row>
    <row r="18" spans="1:6" x14ac:dyDescent="0.2">
      <c r="A18" s="23" t="s">
        <v>85</v>
      </c>
      <c r="B18" s="32"/>
      <c r="C18" s="35">
        <v>0</v>
      </c>
      <c r="D18" s="21"/>
    </row>
    <row r="19" spans="1:6" s="7" customFormat="1" x14ac:dyDescent="0.2">
      <c r="C19" s="11"/>
      <c r="D19" s="2" t="s">
        <v>26</v>
      </c>
      <c r="E19" s="33">
        <v>0</v>
      </c>
      <c r="F19"/>
    </row>
    <row r="20" spans="1:6" x14ac:dyDescent="0.2">
      <c r="A20" s="2" t="s">
        <v>28</v>
      </c>
      <c r="C20" s="11"/>
      <c r="D20" t="s">
        <v>20</v>
      </c>
      <c r="E20">
        <v>0</v>
      </c>
    </row>
    <row r="21" spans="1:6" x14ac:dyDescent="0.2">
      <c r="A21" t="s">
        <v>9</v>
      </c>
      <c r="B21" s="12">
        <v>0</v>
      </c>
      <c r="C21" s="11"/>
      <c r="D21" t="s">
        <v>37</v>
      </c>
      <c r="E21" s="23"/>
      <c r="F21" s="23">
        <v>0</v>
      </c>
    </row>
    <row r="22" spans="1:6" x14ac:dyDescent="0.2">
      <c r="A22" t="s">
        <v>10</v>
      </c>
      <c r="B22" s="12">
        <v>0</v>
      </c>
      <c r="C22" s="11"/>
      <c r="D22" s="23" t="s">
        <v>85</v>
      </c>
    </row>
    <row r="23" spans="1:6" x14ac:dyDescent="0.2">
      <c r="A23" s="23" t="s">
        <v>85</v>
      </c>
      <c r="B23" s="32"/>
      <c r="C23" s="35">
        <v>0</v>
      </c>
    </row>
    <row r="24" spans="1:6" x14ac:dyDescent="0.2">
      <c r="B24" s="7"/>
      <c r="C24" s="11"/>
    </row>
    <row r="25" spans="1:6" x14ac:dyDescent="0.2">
      <c r="A25" s="2" t="s">
        <v>29</v>
      </c>
      <c r="B25" s="7">
        <v>0</v>
      </c>
      <c r="C25" s="11"/>
    </row>
    <row r="26" spans="1:6" x14ac:dyDescent="0.2">
      <c r="B26" s="10"/>
      <c r="C26" s="11"/>
    </row>
    <row r="27" spans="1:6" x14ac:dyDescent="0.2">
      <c r="B27" s="10"/>
      <c r="C27" s="11"/>
      <c r="F27" s="4">
        <v>0</v>
      </c>
    </row>
    <row r="28" spans="1:6" x14ac:dyDescent="0.2">
      <c r="B28" s="7"/>
      <c r="C28" s="11"/>
      <c r="D28" s="13" t="s">
        <v>30</v>
      </c>
    </row>
    <row r="29" spans="1:6" x14ac:dyDescent="0.2">
      <c r="A29" s="13" t="s">
        <v>40</v>
      </c>
      <c r="C29" s="14">
        <v>0</v>
      </c>
    </row>
    <row r="32" spans="1:6" x14ac:dyDescent="0.2">
      <c r="A32" s="38" t="s">
        <v>105</v>
      </c>
    </row>
  </sheetData>
  <phoneticPr fontId="0" type="noConversion"/>
  <pageMargins left="0.75" right="0.75" top="1" bottom="1" header="0.5" footer="0.5"/>
  <pageSetup paperSize="9" orientation="portrait" horizontalDpi="300" verticalDpi="300" r:id="rId1"/>
  <headerFooter alignWithMargins="0">
    <oddFooter>&amp;L&amp;8&amp;F&amp;A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1"/>
  <sheetViews>
    <sheetView tabSelected="1" workbookViewId="0">
      <pane xSplit="1" ySplit="3" topLeftCell="L4" activePane="bottomRight" state="frozen"/>
      <selection pane="topRight" activeCell="B1" sqref="B1"/>
      <selection pane="bottomLeft" activeCell="A4" sqref="A4"/>
      <selection pane="bottomRight" activeCell="AA34" sqref="AA34"/>
    </sheetView>
  </sheetViews>
  <sheetFormatPr defaultRowHeight="12.75" x14ac:dyDescent="0.2"/>
  <cols>
    <col min="1" max="1" width="32.140625" customWidth="1"/>
    <col min="2" max="2" width="5.85546875" style="26" customWidth="1"/>
    <col min="4" max="4" width="2.5703125" customWidth="1"/>
    <col min="5" max="5" width="9.42578125" customWidth="1"/>
    <col min="6" max="6" width="2.42578125" customWidth="1"/>
    <col min="8" max="8" width="2.5703125" customWidth="1"/>
    <col min="10" max="10" width="2.42578125" customWidth="1"/>
    <col min="12" max="12" width="2.5703125" customWidth="1"/>
    <col min="14" max="14" width="2.5703125" customWidth="1"/>
    <col min="16" max="16" width="2.42578125" customWidth="1"/>
    <col min="18" max="18" width="2.5703125" customWidth="1"/>
    <col min="20" max="20" width="2.5703125" customWidth="1"/>
    <col min="22" max="22" width="2.5703125" customWidth="1"/>
    <col min="24" max="24" width="2.5703125" customWidth="1"/>
  </cols>
  <sheetData>
    <row r="1" spans="1:25" ht="15.75" x14ac:dyDescent="0.25">
      <c r="A1" s="3" t="s">
        <v>41</v>
      </c>
    </row>
    <row r="2" spans="1:25" s="15" customFormat="1" x14ac:dyDescent="0.2">
      <c r="A2" s="15" t="s">
        <v>45</v>
      </c>
      <c r="B2" s="27"/>
    </row>
    <row r="3" spans="1:25" x14ac:dyDescent="0.2">
      <c r="C3" s="42">
        <v>38322</v>
      </c>
      <c r="D3" s="23"/>
      <c r="E3" s="42">
        <v>38353</v>
      </c>
      <c r="F3" s="23"/>
      <c r="G3" s="42">
        <v>38384</v>
      </c>
      <c r="H3" s="23"/>
      <c r="I3" s="42">
        <v>38412</v>
      </c>
      <c r="J3" s="23"/>
      <c r="K3" s="42">
        <v>38443</v>
      </c>
      <c r="L3" s="23"/>
      <c r="M3" s="42">
        <v>38473</v>
      </c>
      <c r="N3" s="23"/>
      <c r="O3" s="42">
        <v>38504</v>
      </c>
      <c r="P3" s="23"/>
      <c r="Q3" s="42">
        <v>38534</v>
      </c>
      <c r="R3" s="23"/>
      <c r="S3" s="42">
        <v>38565</v>
      </c>
      <c r="T3" s="23"/>
      <c r="U3" s="42">
        <v>38596</v>
      </c>
      <c r="V3" s="23"/>
      <c r="W3" s="42">
        <v>38626</v>
      </c>
      <c r="X3" s="23"/>
      <c r="Y3" s="42">
        <v>38657</v>
      </c>
    </row>
    <row r="4" spans="1:25" s="23" customFormat="1" x14ac:dyDescent="0.2">
      <c r="A4" s="23" t="s">
        <v>42</v>
      </c>
      <c r="B4" s="28"/>
    </row>
    <row r="5" spans="1:25" x14ac:dyDescent="0.2">
      <c r="A5" s="39" t="s">
        <v>108</v>
      </c>
      <c r="B5" s="26" t="s">
        <v>50</v>
      </c>
      <c r="C5">
        <v>0</v>
      </c>
      <c r="E5">
        <v>0</v>
      </c>
      <c r="G5">
        <v>0</v>
      </c>
      <c r="I5">
        <v>0</v>
      </c>
      <c r="K5">
        <v>0</v>
      </c>
      <c r="M5">
        <v>0</v>
      </c>
      <c r="O5">
        <v>0</v>
      </c>
      <c r="Q5">
        <v>0</v>
      </c>
      <c r="S5">
        <v>0</v>
      </c>
      <c r="U5">
        <v>0</v>
      </c>
      <c r="W5">
        <v>0</v>
      </c>
      <c r="Y5">
        <v>0</v>
      </c>
    </row>
    <row r="6" spans="1:25" x14ac:dyDescent="0.2">
      <c r="A6" s="39" t="s">
        <v>109</v>
      </c>
      <c r="B6" s="26" t="s">
        <v>50</v>
      </c>
      <c r="C6">
        <v>0</v>
      </c>
      <c r="E6">
        <v>0</v>
      </c>
      <c r="G6">
        <v>0</v>
      </c>
      <c r="I6">
        <v>0</v>
      </c>
      <c r="K6">
        <v>0</v>
      </c>
      <c r="M6">
        <v>0</v>
      </c>
      <c r="O6">
        <v>0</v>
      </c>
      <c r="Q6">
        <v>0</v>
      </c>
      <c r="S6">
        <v>0</v>
      </c>
      <c r="U6">
        <v>0</v>
      </c>
      <c r="W6">
        <v>0</v>
      </c>
      <c r="Y6">
        <v>0</v>
      </c>
    </row>
    <row r="7" spans="1:25" x14ac:dyDescent="0.2">
      <c r="A7" s="39" t="s">
        <v>110</v>
      </c>
      <c r="B7" s="26" t="s">
        <v>50</v>
      </c>
      <c r="C7">
        <v>0</v>
      </c>
      <c r="E7">
        <v>200</v>
      </c>
      <c r="G7">
        <v>0</v>
      </c>
      <c r="I7">
        <v>0</v>
      </c>
      <c r="K7">
        <v>0</v>
      </c>
      <c r="M7">
        <v>0</v>
      </c>
      <c r="O7">
        <v>0</v>
      </c>
      <c r="Q7">
        <v>0</v>
      </c>
      <c r="S7">
        <v>0</v>
      </c>
      <c r="U7">
        <v>0</v>
      </c>
      <c r="W7">
        <v>0</v>
      </c>
      <c r="Y7">
        <v>0</v>
      </c>
    </row>
    <row r="8" spans="1:25" x14ac:dyDescent="0.2">
      <c r="A8" s="39" t="s">
        <v>111</v>
      </c>
      <c r="C8">
        <v>0</v>
      </c>
      <c r="E8">
        <v>0</v>
      </c>
      <c r="G8">
        <v>0</v>
      </c>
      <c r="I8">
        <v>0</v>
      </c>
      <c r="K8">
        <v>0</v>
      </c>
      <c r="M8">
        <v>0</v>
      </c>
      <c r="O8">
        <v>0</v>
      </c>
      <c r="Q8">
        <v>0</v>
      </c>
      <c r="S8">
        <v>0</v>
      </c>
      <c r="U8">
        <v>0</v>
      </c>
      <c r="W8">
        <v>0</v>
      </c>
      <c r="Y8">
        <v>0</v>
      </c>
    </row>
    <row r="9" spans="1:25" s="23" customFormat="1" x14ac:dyDescent="0.2">
      <c r="A9" s="39" t="s">
        <v>112</v>
      </c>
      <c r="B9" s="28"/>
      <c r="C9">
        <v>400</v>
      </c>
      <c r="E9">
        <v>200</v>
      </c>
      <c r="G9">
        <v>200</v>
      </c>
      <c r="H9"/>
      <c r="I9">
        <v>400</v>
      </c>
      <c r="J9"/>
      <c r="K9">
        <v>400</v>
      </c>
      <c r="L9"/>
      <c r="M9">
        <v>200</v>
      </c>
      <c r="N9"/>
      <c r="O9">
        <v>200</v>
      </c>
      <c r="P9"/>
      <c r="Q9">
        <v>0</v>
      </c>
      <c r="R9"/>
      <c r="S9">
        <v>0</v>
      </c>
      <c r="T9"/>
      <c r="U9">
        <v>0</v>
      </c>
      <c r="V9"/>
      <c r="W9">
        <v>0</v>
      </c>
      <c r="X9"/>
      <c r="Y9">
        <v>0</v>
      </c>
    </row>
    <row r="10" spans="1:25" s="23" customFormat="1" x14ac:dyDescent="0.2">
      <c r="A10" s="39" t="s">
        <v>113</v>
      </c>
      <c r="B10" s="28"/>
      <c r="C10">
        <v>41</v>
      </c>
      <c r="E10">
        <v>0</v>
      </c>
      <c r="G10">
        <v>0</v>
      </c>
      <c r="H10"/>
      <c r="I10">
        <v>0</v>
      </c>
      <c r="J10"/>
      <c r="K10">
        <v>0</v>
      </c>
      <c r="L10"/>
      <c r="M10">
        <v>0</v>
      </c>
      <c r="N10"/>
      <c r="O10">
        <v>0</v>
      </c>
      <c r="P10"/>
      <c r="Q10">
        <v>0</v>
      </c>
      <c r="R10"/>
      <c r="S10">
        <v>0</v>
      </c>
      <c r="T10"/>
      <c r="U10">
        <v>0</v>
      </c>
      <c r="V10"/>
      <c r="W10">
        <v>0</v>
      </c>
      <c r="X10"/>
      <c r="Y10">
        <v>0</v>
      </c>
    </row>
    <row r="11" spans="1:25" s="23" customFormat="1" x14ac:dyDescent="0.2">
      <c r="A11" s="39" t="s">
        <v>114</v>
      </c>
      <c r="B11" s="28"/>
      <c r="C11">
        <v>0</v>
      </c>
      <c r="E11">
        <v>0</v>
      </c>
      <c r="G11">
        <v>75</v>
      </c>
      <c r="H11"/>
      <c r="I11">
        <v>0</v>
      </c>
      <c r="J11"/>
      <c r="K11">
        <v>0</v>
      </c>
      <c r="L11"/>
      <c r="M11">
        <v>0</v>
      </c>
      <c r="N11"/>
      <c r="O11">
        <v>0</v>
      </c>
      <c r="P11"/>
      <c r="Q11">
        <v>0</v>
      </c>
      <c r="R11"/>
      <c r="S11">
        <v>0</v>
      </c>
      <c r="T11"/>
      <c r="U11">
        <v>0</v>
      </c>
      <c r="V11"/>
      <c r="W11">
        <v>0</v>
      </c>
      <c r="X11"/>
      <c r="Y11">
        <v>0</v>
      </c>
    </row>
    <row r="12" spans="1:25" s="23" customFormat="1" x14ac:dyDescent="0.2">
      <c r="A12" s="39" t="s">
        <v>116</v>
      </c>
      <c r="B12" s="28"/>
      <c r="C12">
        <v>907</v>
      </c>
      <c r="E12">
        <v>0</v>
      </c>
      <c r="G12">
        <v>0</v>
      </c>
      <c r="H12"/>
      <c r="I12">
        <v>0</v>
      </c>
      <c r="J12"/>
      <c r="K12">
        <v>0</v>
      </c>
      <c r="L12"/>
      <c r="M12">
        <v>0</v>
      </c>
      <c r="N12"/>
      <c r="O12">
        <v>0</v>
      </c>
      <c r="P12"/>
      <c r="Q12">
        <v>0</v>
      </c>
      <c r="R12"/>
      <c r="S12">
        <v>0</v>
      </c>
      <c r="T12"/>
      <c r="U12">
        <v>0</v>
      </c>
      <c r="V12"/>
      <c r="W12">
        <v>0</v>
      </c>
      <c r="X12"/>
      <c r="Y12">
        <v>0</v>
      </c>
    </row>
    <row r="13" spans="1:25" s="23" customFormat="1" x14ac:dyDescent="0.2">
      <c r="A13" s="39" t="s">
        <v>115</v>
      </c>
      <c r="B13" s="28"/>
      <c r="C13">
        <v>25</v>
      </c>
      <c r="E13">
        <v>0</v>
      </c>
      <c r="G13">
        <v>0</v>
      </c>
      <c r="H13"/>
      <c r="I13">
        <v>0</v>
      </c>
      <c r="J13"/>
      <c r="K13">
        <v>0</v>
      </c>
      <c r="L13"/>
      <c r="M13">
        <v>0</v>
      </c>
      <c r="N13"/>
      <c r="O13">
        <v>0</v>
      </c>
      <c r="P13"/>
      <c r="Q13">
        <v>0</v>
      </c>
      <c r="R13"/>
      <c r="S13">
        <v>0</v>
      </c>
      <c r="T13"/>
      <c r="U13">
        <v>0</v>
      </c>
      <c r="V13"/>
      <c r="W13">
        <v>0</v>
      </c>
      <c r="X13"/>
      <c r="Y13">
        <v>0</v>
      </c>
    </row>
    <row r="14" spans="1:25" s="23" customFormat="1" x14ac:dyDescent="0.2">
      <c r="A14" s="39" t="s">
        <v>121</v>
      </c>
      <c r="B14" s="28"/>
      <c r="C14">
        <v>0</v>
      </c>
      <c r="E14">
        <v>0</v>
      </c>
      <c r="G14">
        <v>0</v>
      </c>
      <c r="H14"/>
      <c r="I14">
        <v>200</v>
      </c>
      <c r="J14"/>
      <c r="K14">
        <v>0</v>
      </c>
      <c r="L14"/>
      <c r="M14">
        <v>300</v>
      </c>
      <c r="N14"/>
      <c r="O14">
        <v>0</v>
      </c>
      <c r="P14"/>
      <c r="Q14">
        <v>0</v>
      </c>
      <c r="R14"/>
      <c r="S14">
        <v>500</v>
      </c>
      <c r="T14"/>
      <c r="U14">
        <v>150</v>
      </c>
      <c r="V14"/>
      <c r="W14">
        <v>400</v>
      </c>
      <c r="X14"/>
      <c r="Y14">
        <v>600</v>
      </c>
    </row>
    <row r="15" spans="1:25" ht="13.5" thickBot="1" x14ac:dyDescent="0.25">
      <c r="A15" s="39"/>
      <c r="C15" s="24">
        <v>0</v>
      </c>
      <c r="E15" s="24">
        <v>0</v>
      </c>
      <c r="G15" s="24">
        <v>0</v>
      </c>
      <c r="H15" s="24"/>
      <c r="I15" s="24">
        <v>0</v>
      </c>
      <c r="J15" s="24"/>
      <c r="K15" s="24">
        <v>0</v>
      </c>
      <c r="L15" s="24"/>
      <c r="M15" s="24">
        <v>0</v>
      </c>
      <c r="N15" s="24"/>
      <c r="O15" s="24">
        <v>0</v>
      </c>
      <c r="P15" s="24"/>
      <c r="Q15" s="24">
        <v>0</v>
      </c>
      <c r="R15" s="24"/>
      <c r="S15" s="24">
        <v>0</v>
      </c>
      <c r="T15" s="24"/>
      <c r="U15" s="24">
        <v>0</v>
      </c>
      <c r="V15" s="24"/>
      <c r="W15" s="24">
        <v>0</v>
      </c>
      <c r="X15" s="24"/>
      <c r="Y15" s="24">
        <v>0</v>
      </c>
    </row>
    <row r="16" spans="1:25" s="23" customFormat="1" x14ac:dyDescent="0.2">
      <c r="A16"/>
      <c r="B16" s="28"/>
      <c r="C16"/>
      <c r="E16"/>
      <c r="G16"/>
      <c r="H16"/>
    </row>
    <row r="17" spans="1:27" x14ac:dyDescent="0.2">
      <c r="A17" s="23" t="s">
        <v>43</v>
      </c>
      <c r="B17" s="26" t="s">
        <v>51</v>
      </c>
      <c r="C17" s="23">
        <f>SUM(C5:C15)</f>
        <v>1373</v>
      </c>
      <c r="E17" s="23">
        <f>SUM(E5:E15)</f>
        <v>400</v>
      </c>
      <c r="F17" s="23"/>
      <c r="G17" s="23">
        <f>SUM(G5:G15)</f>
        <v>275</v>
      </c>
      <c r="H17" s="23"/>
      <c r="I17" s="41">
        <f>SUM(I5:I16)</f>
        <v>600</v>
      </c>
      <c r="J17" s="23"/>
      <c r="K17" s="41">
        <f>SUM(K5:K16)</f>
        <v>400</v>
      </c>
      <c r="L17" s="23"/>
      <c r="M17" s="41">
        <f>SUM(M5:M16)</f>
        <v>500</v>
      </c>
      <c r="N17" s="23"/>
      <c r="O17" s="41">
        <f>SUM(O5:O16)</f>
        <v>200</v>
      </c>
      <c r="P17" s="41"/>
      <c r="Q17" s="41">
        <f>SUM(Q5:Q16)</f>
        <v>0</v>
      </c>
      <c r="R17" s="41"/>
      <c r="S17" s="41">
        <f>SUM(S5:S16)</f>
        <v>500</v>
      </c>
      <c r="T17" s="41"/>
      <c r="U17" s="41">
        <f>SUM(U14:U16)</f>
        <v>150</v>
      </c>
      <c r="V17" s="23"/>
      <c r="W17" s="41">
        <f>SUM(W5:W16)</f>
        <v>400</v>
      </c>
      <c r="X17" s="23"/>
      <c r="Y17" s="41">
        <f>SUM(Y5:Y16)</f>
        <v>600</v>
      </c>
      <c r="AA17">
        <f>SUM(C17:Y17)</f>
        <v>5398</v>
      </c>
    </row>
    <row r="18" spans="1:27" x14ac:dyDescent="0.2">
      <c r="B18" s="26" t="s">
        <v>50</v>
      </c>
    </row>
    <row r="19" spans="1:27" x14ac:dyDescent="0.2">
      <c r="A19" s="23" t="s">
        <v>44</v>
      </c>
      <c r="B19" s="26" t="s">
        <v>51</v>
      </c>
      <c r="C19" s="23"/>
      <c r="E19" s="23"/>
      <c r="G19" s="23"/>
      <c r="H19" s="23"/>
    </row>
    <row r="20" spans="1:27" x14ac:dyDescent="0.2">
      <c r="A20" t="s">
        <v>46</v>
      </c>
      <c r="B20" s="26" t="s">
        <v>51</v>
      </c>
      <c r="C20">
        <v>0</v>
      </c>
      <c r="E20">
        <v>0</v>
      </c>
      <c r="G20">
        <v>0</v>
      </c>
      <c r="I20">
        <v>0</v>
      </c>
      <c r="K20">
        <v>0</v>
      </c>
      <c r="M20">
        <v>0</v>
      </c>
      <c r="O20">
        <v>0</v>
      </c>
      <c r="Q20">
        <v>0</v>
      </c>
      <c r="S20">
        <v>0</v>
      </c>
      <c r="U20">
        <v>0</v>
      </c>
      <c r="W20">
        <v>0</v>
      </c>
      <c r="Y20">
        <v>0</v>
      </c>
      <c r="AA20" s="23">
        <f t="shared" ref="AA20:AA30" si="0">SUM(C20:Y20)</f>
        <v>0</v>
      </c>
    </row>
    <row r="21" spans="1:27" x14ac:dyDescent="0.2">
      <c r="A21" t="s">
        <v>47</v>
      </c>
      <c r="C21">
        <v>0</v>
      </c>
      <c r="E21">
        <v>0</v>
      </c>
      <c r="G21">
        <v>0</v>
      </c>
      <c r="I21">
        <v>0</v>
      </c>
      <c r="K21">
        <v>0</v>
      </c>
      <c r="M21">
        <v>0</v>
      </c>
      <c r="O21">
        <v>0</v>
      </c>
      <c r="Q21">
        <v>0</v>
      </c>
      <c r="S21">
        <v>0</v>
      </c>
      <c r="U21">
        <v>0</v>
      </c>
      <c r="W21">
        <v>0</v>
      </c>
      <c r="Y21">
        <v>0</v>
      </c>
      <c r="AA21" s="23">
        <f t="shared" si="0"/>
        <v>0</v>
      </c>
    </row>
    <row r="22" spans="1:27" s="23" customFormat="1" x14ac:dyDescent="0.2">
      <c r="A22" t="s">
        <v>48</v>
      </c>
      <c r="B22" s="28" t="s">
        <v>63</v>
      </c>
      <c r="C22">
        <v>0</v>
      </c>
      <c r="E22">
        <v>0</v>
      </c>
      <c r="F22"/>
      <c r="G22">
        <v>0</v>
      </c>
      <c r="H22"/>
      <c r="I22">
        <v>0</v>
      </c>
      <c r="J22"/>
      <c r="K22">
        <v>0</v>
      </c>
      <c r="L22"/>
      <c r="M22">
        <v>0</v>
      </c>
      <c r="N22"/>
      <c r="O22">
        <v>0</v>
      </c>
      <c r="P22"/>
      <c r="Q22">
        <v>0</v>
      </c>
      <c r="R22"/>
      <c r="S22">
        <v>0</v>
      </c>
      <c r="T22"/>
      <c r="U22">
        <v>0</v>
      </c>
      <c r="V22"/>
      <c r="W22">
        <v>0</v>
      </c>
      <c r="X22"/>
      <c r="Y22">
        <v>0</v>
      </c>
      <c r="AA22" s="23">
        <f t="shared" si="0"/>
        <v>0</v>
      </c>
    </row>
    <row r="23" spans="1:27" ht="13.5" thickBot="1" x14ac:dyDescent="0.25">
      <c r="A23" t="s">
        <v>49</v>
      </c>
      <c r="C23" s="24">
        <v>0</v>
      </c>
      <c r="E23" s="24">
        <v>0</v>
      </c>
      <c r="F23" s="24"/>
      <c r="G23" s="24">
        <v>0</v>
      </c>
      <c r="H23" s="24"/>
      <c r="I23" s="24">
        <v>0</v>
      </c>
      <c r="J23" s="24"/>
      <c r="K23" s="24">
        <v>0</v>
      </c>
      <c r="L23" s="24"/>
      <c r="M23" s="24">
        <v>0</v>
      </c>
      <c r="N23" s="24"/>
      <c r="O23" s="24">
        <v>0</v>
      </c>
      <c r="P23" s="24"/>
      <c r="Q23" s="24">
        <v>0</v>
      </c>
      <c r="R23" s="24"/>
      <c r="S23" s="24">
        <v>0</v>
      </c>
      <c r="T23" s="24"/>
      <c r="U23" s="24">
        <v>0</v>
      </c>
      <c r="V23" s="24"/>
      <c r="W23" s="24">
        <v>0</v>
      </c>
      <c r="X23" s="24"/>
      <c r="Y23" s="24">
        <v>0</v>
      </c>
      <c r="AA23" s="23">
        <f t="shared" si="0"/>
        <v>0</v>
      </c>
    </row>
    <row r="24" spans="1:27" x14ac:dyDescent="0.2">
      <c r="AA24" s="23">
        <f t="shared" si="0"/>
        <v>0</v>
      </c>
    </row>
    <row r="25" spans="1:27" x14ac:dyDescent="0.2">
      <c r="A25" s="23" t="s">
        <v>62</v>
      </c>
      <c r="B25" s="26" t="s">
        <v>58</v>
      </c>
      <c r="C25" s="23">
        <v>0</v>
      </c>
      <c r="D25" s="23"/>
      <c r="E25" s="23">
        <v>0</v>
      </c>
      <c r="F25" s="23"/>
      <c r="G25" s="23">
        <v>0</v>
      </c>
      <c r="H25" s="23"/>
      <c r="I25" s="23">
        <v>0</v>
      </c>
      <c r="J25" s="23"/>
      <c r="K25" s="23">
        <v>0</v>
      </c>
      <c r="L25" s="23"/>
      <c r="M25" s="23">
        <v>0</v>
      </c>
      <c r="N25" s="23"/>
      <c r="O25" s="23">
        <v>0</v>
      </c>
      <c r="P25" s="23"/>
      <c r="Q25" s="23">
        <v>0</v>
      </c>
      <c r="R25" s="23"/>
      <c r="S25" s="23">
        <v>0</v>
      </c>
      <c r="T25" s="23"/>
      <c r="U25" s="23">
        <v>0</v>
      </c>
      <c r="V25" s="23"/>
      <c r="W25" s="23">
        <v>0</v>
      </c>
      <c r="X25" s="23"/>
      <c r="Y25" s="23">
        <v>0</v>
      </c>
      <c r="AA25" s="23">
        <f t="shared" si="0"/>
        <v>0</v>
      </c>
    </row>
    <row r="26" spans="1:27" x14ac:dyDescent="0.2">
      <c r="B26" s="26" t="s">
        <v>59</v>
      </c>
      <c r="AA26" s="23">
        <f t="shared" si="0"/>
        <v>0</v>
      </c>
    </row>
    <row r="27" spans="1:27" x14ac:dyDescent="0.2">
      <c r="A27" s="23" t="s">
        <v>136</v>
      </c>
      <c r="B27" s="26" t="s">
        <v>60</v>
      </c>
      <c r="AA27" s="23">
        <f t="shared" si="0"/>
        <v>0</v>
      </c>
    </row>
    <row r="28" spans="1:27" x14ac:dyDescent="0.2">
      <c r="A28" t="s">
        <v>52</v>
      </c>
      <c r="B28" s="26" t="s">
        <v>61</v>
      </c>
      <c r="C28">
        <v>0</v>
      </c>
      <c r="E28">
        <v>0</v>
      </c>
      <c r="G28">
        <v>0</v>
      </c>
      <c r="I28">
        <v>0</v>
      </c>
      <c r="K28">
        <v>0</v>
      </c>
      <c r="M28">
        <v>0</v>
      </c>
      <c r="O28">
        <v>0</v>
      </c>
      <c r="Q28">
        <v>0</v>
      </c>
      <c r="S28">
        <v>0</v>
      </c>
      <c r="U28">
        <v>0</v>
      </c>
      <c r="W28">
        <v>0</v>
      </c>
      <c r="Y28">
        <v>0</v>
      </c>
      <c r="AA28" s="23">
        <f t="shared" si="0"/>
        <v>0</v>
      </c>
    </row>
    <row r="29" spans="1:27" x14ac:dyDescent="0.2">
      <c r="A29" s="15" t="s">
        <v>53</v>
      </c>
      <c r="B29" s="26" t="s">
        <v>86</v>
      </c>
      <c r="C29">
        <v>0</v>
      </c>
      <c r="E29">
        <v>0</v>
      </c>
      <c r="G29">
        <v>0</v>
      </c>
      <c r="I29">
        <v>0</v>
      </c>
      <c r="K29">
        <v>0</v>
      </c>
      <c r="M29">
        <v>0</v>
      </c>
      <c r="O29">
        <v>0</v>
      </c>
      <c r="Q29">
        <v>0</v>
      </c>
      <c r="S29">
        <v>0</v>
      </c>
      <c r="U29">
        <v>0</v>
      </c>
      <c r="W29">
        <v>0</v>
      </c>
      <c r="Y29">
        <v>0</v>
      </c>
      <c r="AA29" s="23">
        <f t="shared" si="0"/>
        <v>0</v>
      </c>
    </row>
    <row r="30" spans="1:27" x14ac:dyDescent="0.2">
      <c r="A30" s="15" t="s">
        <v>54</v>
      </c>
      <c r="C30">
        <v>0</v>
      </c>
      <c r="E30">
        <v>0</v>
      </c>
      <c r="G30">
        <v>0</v>
      </c>
      <c r="I30">
        <v>0</v>
      </c>
      <c r="K30">
        <v>0</v>
      </c>
      <c r="M30">
        <v>0</v>
      </c>
      <c r="O30">
        <v>0</v>
      </c>
      <c r="Q30">
        <v>0</v>
      </c>
      <c r="S30">
        <v>0</v>
      </c>
      <c r="U30">
        <v>0</v>
      </c>
      <c r="W30">
        <v>0</v>
      </c>
      <c r="Y30">
        <v>0</v>
      </c>
      <c r="AA30" s="23">
        <f t="shared" si="0"/>
        <v>0</v>
      </c>
    </row>
    <row r="31" spans="1:27" s="23" customFormat="1" x14ac:dyDescent="0.2">
      <c r="A31" s="15" t="s">
        <v>57</v>
      </c>
      <c r="B31" s="28" t="s">
        <v>64</v>
      </c>
      <c r="C31">
        <v>200</v>
      </c>
      <c r="E31">
        <v>300</v>
      </c>
      <c r="F31"/>
      <c r="G31">
        <v>300</v>
      </c>
      <c r="H31"/>
      <c r="I31">
        <v>200</v>
      </c>
      <c r="J31"/>
      <c r="K31">
        <v>500</v>
      </c>
      <c r="L31"/>
      <c r="M31">
        <v>200</v>
      </c>
      <c r="N31"/>
      <c r="O31">
        <v>0</v>
      </c>
      <c r="P31"/>
      <c r="Q31">
        <v>0</v>
      </c>
      <c r="R31"/>
      <c r="S31">
        <v>0</v>
      </c>
      <c r="T31"/>
      <c r="U31">
        <v>500</v>
      </c>
      <c r="V31"/>
      <c r="W31">
        <v>200</v>
      </c>
      <c r="X31"/>
      <c r="Y31">
        <v>400</v>
      </c>
      <c r="AA31" s="23">
        <f t="shared" ref="AA31:AA36" si="1">SUM(C31:Y31)</f>
        <v>2800</v>
      </c>
    </row>
    <row r="32" spans="1:27" s="23" customFormat="1" x14ac:dyDescent="0.2">
      <c r="A32" s="15" t="s">
        <v>120</v>
      </c>
      <c r="B32" s="28"/>
      <c r="C32">
        <v>0</v>
      </c>
      <c r="E32">
        <v>0</v>
      </c>
      <c r="F32"/>
      <c r="G32">
        <v>0</v>
      </c>
      <c r="H32"/>
      <c r="I32">
        <v>0</v>
      </c>
      <c r="J32"/>
      <c r="K32">
        <v>0</v>
      </c>
      <c r="L32"/>
      <c r="M32">
        <v>0</v>
      </c>
      <c r="N32"/>
      <c r="O32">
        <v>400</v>
      </c>
      <c r="P32"/>
      <c r="Q32">
        <v>0</v>
      </c>
      <c r="R32"/>
      <c r="S32">
        <v>0</v>
      </c>
      <c r="T32"/>
      <c r="U32">
        <v>0</v>
      </c>
      <c r="V32"/>
      <c r="W32">
        <v>0</v>
      </c>
      <c r="X32"/>
      <c r="Y32">
        <v>0</v>
      </c>
      <c r="AA32" s="23">
        <f t="shared" si="1"/>
        <v>400</v>
      </c>
    </row>
    <row r="33" spans="1:27" s="23" customFormat="1" x14ac:dyDescent="0.2">
      <c r="A33" s="15" t="s">
        <v>133</v>
      </c>
      <c r="B33" s="28"/>
      <c r="C33">
        <v>0</v>
      </c>
      <c r="E33">
        <v>0</v>
      </c>
      <c r="F33"/>
      <c r="G33">
        <v>0</v>
      </c>
      <c r="H33"/>
      <c r="I33">
        <v>12.5</v>
      </c>
      <c r="J33"/>
      <c r="K33">
        <v>12.5</v>
      </c>
      <c r="L33"/>
      <c r="M33">
        <v>12.5</v>
      </c>
      <c r="N33"/>
      <c r="O33">
        <v>12.5</v>
      </c>
      <c r="P33"/>
      <c r="Q33">
        <v>12.5</v>
      </c>
      <c r="R33"/>
      <c r="S33">
        <v>12.5</v>
      </c>
      <c r="T33"/>
      <c r="U33">
        <v>12.5</v>
      </c>
      <c r="V33"/>
      <c r="W33">
        <v>12.5</v>
      </c>
      <c r="X33"/>
      <c r="Y33">
        <v>12.5</v>
      </c>
      <c r="AA33" s="23">
        <f t="shared" si="1"/>
        <v>112.5</v>
      </c>
    </row>
    <row r="34" spans="1:27" s="23" customFormat="1" x14ac:dyDescent="0.2">
      <c r="A34" s="15" t="s">
        <v>132</v>
      </c>
      <c r="B34" s="28"/>
      <c r="C34">
        <v>0</v>
      </c>
      <c r="E34">
        <v>0</v>
      </c>
      <c r="F34"/>
      <c r="G34">
        <v>0</v>
      </c>
      <c r="H34"/>
      <c r="I34">
        <v>0</v>
      </c>
      <c r="J34"/>
      <c r="K34">
        <v>0</v>
      </c>
      <c r="L34"/>
      <c r="M34">
        <v>0</v>
      </c>
      <c r="N34"/>
      <c r="O34">
        <v>0</v>
      </c>
      <c r="P34"/>
      <c r="Q34">
        <v>0</v>
      </c>
      <c r="R34"/>
      <c r="S34">
        <v>0</v>
      </c>
      <c r="T34"/>
      <c r="U34">
        <v>30.56</v>
      </c>
      <c r="V34"/>
      <c r="W34">
        <v>30.56</v>
      </c>
      <c r="X34"/>
      <c r="Y34">
        <v>30.56</v>
      </c>
      <c r="AA34" s="23">
        <f t="shared" si="1"/>
        <v>91.679999999999993</v>
      </c>
    </row>
    <row r="35" spans="1:27" s="23" customFormat="1" x14ac:dyDescent="0.2">
      <c r="A35" s="15" t="s">
        <v>119</v>
      </c>
      <c r="B35" s="28"/>
      <c r="C35">
        <v>0</v>
      </c>
      <c r="E35">
        <v>0</v>
      </c>
      <c r="F35"/>
      <c r="G35">
        <v>0</v>
      </c>
      <c r="H35"/>
      <c r="I35">
        <v>0</v>
      </c>
      <c r="J35"/>
      <c r="K35">
        <v>700</v>
      </c>
      <c r="L35"/>
      <c r="M35">
        <v>0</v>
      </c>
      <c r="N35"/>
      <c r="O35">
        <v>0</v>
      </c>
      <c r="P35"/>
      <c r="Q35">
        <v>0</v>
      </c>
      <c r="R35"/>
      <c r="S35">
        <v>0</v>
      </c>
      <c r="T35"/>
      <c r="U35">
        <v>0</v>
      </c>
      <c r="V35"/>
      <c r="W35">
        <v>0</v>
      </c>
      <c r="X35"/>
      <c r="Y35">
        <v>0</v>
      </c>
      <c r="AA35" s="23">
        <f t="shared" si="1"/>
        <v>700</v>
      </c>
    </row>
    <row r="36" spans="1:27" ht="13.5" thickBot="1" x14ac:dyDescent="0.25">
      <c r="A36" s="15" t="s">
        <v>117</v>
      </c>
      <c r="C36" s="24">
        <v>33</v>
      </c>
      <c r="E36" s="24">
        <v>0</v>
      </c>
      <c r="G36" s="24">
        <v>0</v>
      </c>
      <c r="H36" s="24"/>
      <c r="I36" s="24">
        <v>100</v>
      </c>
      <c r="J36" s="24"/>
      <c r="K36" s="24">
        <v>0</v>
      </c>
      <c r="L36" s="24"/>
      <c r="M36" s="24">
        <v>200</v>
      </c>
      <c r="N36" s="24"/>
      <c r="O36" s="24">
        <v>0</v>
      </c>
      <c r="P36" s="24"/>
      <c r="Q36" s="24">
        <v>0</v>
      </c>
      <c r="R36" s="24"/>
      <c r="S36" s="24">
        <v>0</v>
      </c>
      <c r="T36" s="24"/>
      <c r="U36" s="24">
        <v>300</v>
      </c>
      <c r="V36" s="24"/>
      <c r="W36" s="24">
        <v>0</v>
      </c>
      <c r="X36" s="24"/>
      <c r="Y36" s="24">
        <v>100</v>
      </c>
      <c r="AA36" s="23">
        <f t="shared" si="1"/>
        <v>733</v>
      </c>
    </row>
    <row r="37" spans="1:27" s="23" customFormat="1" x14ac:dyDescent="0.2">
      <c r="A37"/>
      <c r="B37" s="28" t="s">
        <v>65</v>
      </c>
      <c r="C37"/>
      <c r="E37"/>
      <c r="G37"/>
      <c r="H37"/>
    </row>
    <row r="38" spans="1:27" s="23" customFormat="1" x14ac:dyDescent="0.2">
      <c r="A38" s="23" t="s">
        <v>56</v>
      </c>
      <c r="B38" s="27" t="s">
        <v>50</v>
      </c>
      <c r="C38" s="23">
        <f>SUM(C28:C36)</f>
        <v>233</v>
      </c>
      <c r="D38"/>
      <c r="E38" s="23">
        <f>SUM(E28:E37)</f>
        <v>300</v>
      </c>
      <c r="G38" s="23">
        <f>SUM(G28:G37)</f>
        <v>300</v>
      </c>
      <c r="I38" s="23">
        <f>SUM(I28:I37)</f>
        <v>312.5</v>
      </c>
      <c r="K38" s="23">
        <f>SUM(K28:K37)</f>
        <v>1212.5</v>
      </c>
      <c r="M38" s="23">
        <f>SUM(M28:M37)</f>
        <v>412.5</v>
      </c>
      <c r="O38" s="23">
        <f t="shared" ref="O38:Y38" si="2">SUM(O28:O37)</f>
        <v>412.5</v>
      </c>
      <c r="Q38" s="23">
        <f t="shared" si="2"/>
        <v>12.5</v>
      </c>
      <c r="S38" s="23">
        <f t="shared" si="2"/>
        <v>12.5</v>
      </c>
      <c r="U38" s="23">
        <f t="shared" si="2"/>
        <v>843.06</v>
      </c>
      <c r="W38" s="23">
        <f t="shared" si="2"/>
        <v>243.06</v>
      </c>
      <c r="Y38" s="23">
        <f t="shared" si="2"/>
        <v>543.05999999999995</v>
      </c>
      <c r="AA38" s="23">
        <f>SUM(C38:Y38)</f>
        <v>4837.18</v>
      </c>
    </row>
    <row r="40" spans="1:27" x14ac:dyDescent="0.2">
      <c r="A40" s="23" t="s">
        <v>68</v>
      </c>
      <c r="C40" s="23">
        <f>SUM(C17-C38)</f>
        <v>1140</v>
      </c>
      <c r="E40" s="23">
        <f>SUM(E17-E38)</f>
        <v>100</v>
      </c>
      <c r="F40" s="23"/>
      <c r="G40" s="23">
        <f>SUM(G17-G38)</f>
        <v>-25</v>
      </c>
      <c r="H40" s="23"/>
      <c r="I40" s="23">
        <f>SUM(I17-I38)</f>
        <v>287.5</v>
      </c>
      <c r="J40" s="23"/>
      <c r="K40" s="23">
        <f>SUM(K17-K38)</f>
        <v>-812.5</v>
      </c>
      <c r="L40" s="23"/>
      <c r="M40" s="23">
        <f>SUM(M17-M38)</f>
        <v>87.5</v>
      </c>
      <c r="N40" s="23"/>
      <c r="O40" s="23">
        <f>SUM(O17-O38)</f>
        <v>-212.5</v>
      </c>
      <c r="P40" s="23"/>
      <c r="Q40" s="23">
        <f>SUM(Q17-Q38)</f>
        <v>-12.5</v>
      </c>
      <c r="R40" s="23"/>
      <c r="S40" s="23">
        <f>SUM(S17-S38)</f>
        <v>487.5</v>
      </c>
      <c r="T40" s="23"/>
      <c r="U40" s="23">
        <f>SUM(U17-U38)</f>
        <v>-693.06</v>
      </c>
      <c r="V40" s="23"/>
      <c r="W40" s="23">
        <f>SUM(W17-W38)</f>
        <v>156.94</v>
      </c>
      <c r="X40" s="23"/>
      <c r="Y40" s="23">
        <f>SUM(Y17-Y38)</f>
        <v>56.940000000000055</v>
      </c>
      <c r="AA40">
        <f>SUM(C40:Y40)</f>
        <v>560.82000000000016</v>
      </c>
    </row>
    <row r="41" spans="1:27" ht="13.5" thickBot="1" x14ac:dyDescent="0.25">
      <c r="A41" s="15" t="s">
        <v>70</v>
      </c>
      <c r="B41" s="26" t="s">
        <v>51</v>
      </c>
      <c r="C41" s="24">
        <v>0</v>
      </c>
      <c r="E41" s="24">
        <v>0</v>
      </c>
      <c r="F41" s="24"/>
      <c r="G41" s="24">
        <v>0</v>
      </c>
      <c r="H41" s="24"/>
      <c r="I41" s="24">
        <v>0</v>
      </c>
      <c r="J41" s="24"/>
      <c r="K41" s="24">
        <v>0</v>
      </c>
      <c r="L41" s="24"/>
      <c r="M41" s="24">
        <v>0</v>
      </c>
      <c r="N41" s="24"/>
      <c r="O41" s="24">
        <v>0</v>
      </c>
      <c r="P41" s="24"/>
      <c r="Q41" s="24">
        <v>0</v>
      </c>
      <c r="R41" s="24"/>
      <c r="S41" s="24">
        <v>0</v>
      </c>
      <c r="T41" s="24"/>
      <c r="U41" s="24">
        <v>0</v>
      </c>
      <c r="V41" s="24"/>
      <c r="W41" s="24">
        <v>0</v>
      </c>
      <c r="X41" s="24"/>
      <c r="Y41" s="24">
        <v>0</v>
      </c>
    </row>
    <row r="43" spans="1:27" x14ac:dyDescent="0.2">
      <c r="A43" s="23" t="s">
        <v>66</v>
      </c>
      <c r="C43">
        <v>0</v>
      </c>
      <c r="E43">
        <v>0</v>
      </c>
      <c r="G43">
        <v>0</v>
      </c>
      <c r="I43">
        <v>0</v>
      </c>
      <c r="K43">
        <v>0</v>
      </c>
      <c r="M43">
        <v>0</v>
      </c>
      <c r="O43">
        <v>0</v>
      </c>
      <c r="Q43">
        <v>0</v>
      </c>
      <c r="S43">
        <v>0</v>
      </c>
      <c r="U43">
        <v>0</v>
      </c>
      <c r="W43">
        <v>0</v>
      </c>
      <c r="Y43">
        <v>0</v>
      </c>
    </row>
    <row r="44" spans="1:27" ht="13.5" thickBot="1" x14ac:dyDescent="0.25">
      <c r="A44" s="15" t="s">
        <v>69</v>
      </c>
      <c r="C44" s="24">
        <v>0</v>
      </c>
      <c r="E44" s="24">
        <v>0</v>
      </c>
      <c r="F44" s="24"/>
      <c r="G44" s="24">
        <v>0</v>
      </c>
      <c r="H44" s="24"/>
      <c r="I44" s="24">
        <v>0</v>
      </c>
      <c r="J44" s="24"/>
      <c r="K44" s="24">
        <v>0</v>
      </c>
      <c r="L44" s="24"/>
      <c r="M44" s="24">
        <v>0</v>
      </c>
      <c r="N44" s="24"/>
      <c r="O44" s="24">
        <v>0</v>
      </c>
      <c r="P44" s="24"/>
      <c r="Q44" s="24">
        <v>0</v>
      </c>
      <c r="R44" s="24"/>
      <c r="S44" s="24">
        <v>0</v>
      </c>
      <c r="T44" s="24"/>
      <c r="U44" s="24">
        <v>0</v>
      </c>
      <c r="V44" s="24"/>
      <c r="W44" s="24">
        <v>0</v>
      </c>
      <c r="X44" s="24"/>
      <c r="Y44" s="24">
        <v>0</v>
      </c>
    </row>
    <row r="46" spans="1:27" x14ac:dyDescent="0.2">
      <c r="A46" s="23" t="s">
        <v>67</v>
      </c>
      <c r="C46">
        <v>0</v>
      </c>
      <c r="E46">
        <v>0</v>
      </c>
      <c r="G46">
        <v>0</v>
      </c>
      <c r="I46">
        <v>0</v>
      </c>
      <c r="K46">
        <v>0</v>
      </c>
      <c r="M46">
        <v>0</v>
      </c>
      <c r="O46">
        <v>0</v>
      </c>
      <c r="Q46">
        <v>0</v>
      </c>
      <c r="S46">
        <v>0</v>
      </c>
      <c r="U46">
        <v>0</v>
      </c>
      <c r="W46">
        <v>0</v>
      </c>
      <c r="Y46">
        <v>0</v>
      </c>
    </row>
    <row r="48" spans="1:27" x14ac:dyDescent="0.2">
      <c r="A48" t="s">
        <v>106</v>
      </c>
    </row>
    <row r="49" spans="1:1" x14ac:dyDescent="0.2">
      <c r="A49" t="s">
        <v>123</v>
      </c>
    </row>
    <row r="50" spans="1:1" x14ac:dyDescent="0.2">
      <c r="A50" t="s">
        <v>124</v>
      </c>
    </row>
    <row r="51" spans="1:1" x14ac:dyDescent="0.2">
      <c r="A51" t="s">
        <v>125</v>
      </c>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oddFooter>&amp;L&amp;8&amp;F&amp;A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7"/>
  <sheetViews>
    <sheetView workbookViewId="0">
      <pane xSplit="2" ySplit="3" topLeftCell="O23" activePane="bottomRight" state="frozen"/>
      <selection pane="topRight" activeCell="C1" sqref="C1"/>
      <selection pane="bottomLeft" activeCell="A4" sqref="A4"/>
      <selection pane="bottomRight" activeCell="AA42" sqref="AA42"/>
    </sheetView>
  </sheetViews>
  <sheetFormatPr defaultRowHeight="12.75" x14ac:dyDescent="0.2"/>
  <cols>
    <col min="1" max="1" width="37.42578125" customWidth="1"/>
    <col min="2" max="2" width="3.5703125" style="15" customWidth="1"/>
    <col min="4" max="4" width="2.5703125" customWidth="1"/>
    <col min="5" max="5" width="9.42578125" customWidth="1"/>
    <col min="6" max="6" width="2.42578125" customWidth="1"/>
    <col min="8" max="8" width="2.5703125" customWidth="1"/>
    <col min="9" max="9" width="9" customWidth="1"/>
    <col min="10" max="10" width="2.5703125" customWidth="1"/>
    <col min="12" max="12" width="2.5703125" customWidth="1"/>
    <col min="14" max="14" width="2.5703125" customWidth="1"/>
    <col min="16" max="16" width="2.5703125" customWidth="1"/>
    <col min="18" max="18" width="2.5703125" customWidth="1"/>
    <col min="20" max="20" width="2.5703125" customWidth="1"/>
    <col min="22" max="22" width="2.5703125" customWidth="1"/>
    <col min="24" max="24" width="2.42578125" customWidth="1"/>
  </cols>
  <sheetData>
    <row r="1" spans="1:27" ht="15.75" x14ac:dyDescent="0.25">
      <c r="A1" s="3" t="s">
        <v>71</v>
      </c>
      <c r="B1" s="25"/>
    </row>
    <row r="2" spans="1:27" ht="15" x14ac:dyDescent="0.2">
      <c r="B2" s="25"/>
    </row>
    <row r="3" spans="1:27" x14ac:dyDescent="0.2">
      <c r="A3" s="18" t="s">
        <v>97</v>
      </c>
      <c r="C3" s="42">
        <v>38322</v>
      </c>
      <c r="D3" s="23"/>
      <c r="E3" s="42">
        <v>38353</v>
      </c>
      <c r="F3" s="23"/>
      <c r="G3" s="42">
        <v>38384</v>
      </c>
      <c r="H3" s="23"/>
      <c r="I3" s="42">
        <v>38412</v>
      </c>
      <c r="J3" s="23"/>
      <c r="K3" s="42">
        <v>38443</v>
      </c>
      <c r="L3" s="23"/>
      <c r="M3" s="42">
        <v>38473</v>
      </c>
      <c r="N3" s="23"/>
      <c r="O3" s="42">
        <v>38504</v>
      </c>
      <c r="P3" s="23"/>
      <c r="Q3" s="42">
        <v>38534</v>
      </c>
      <c r="R3" s="23"/>
      <c r="S3" s="42">
        <v>38565</v>
      </c>
      <c r="T3" s="23"/>
      <c r="U3" s="42">
        <v>38596</v>
      </c>
      <c r="V3" s="23"/>
      <c r="W3" s="42">
        <v>38626</v>
      </c>
      <c r="X3" s="23"/>
      <c r="Y3" s="42">
        <v>38657</v>
      </c>
    </row>
    <row r="4" spans="1:27" s="23" customFormat="1" x14ac:dyDescent="0.2">
      <c r="A4" s="23" t="s">
        <v>94</v>
      </c>
      <c r="AA4"/>
    </row>
    <row r="5" spans="1:27" x14ac:dyDescent="0.2">
      <c r="A5" t="s">
        <v>72</v>
      </c>
      <c r="C5">
        <v>0</v>
      </c>
      <c r="E5">
        <f>C47</f>
        <v>1020</v>
      </c>
      <c r="G5">
        <f t="shared" ref="G5:Y5" si="0">E47</f>
        <v>1120</v>
      </c>
      <c r="I5">
        <f t="shared" si="0"/>
        <v>1095</v>
      </c>
      <c r="K5">
        <f t="shared" si="0"/>
        <v>1095</v>
      </c>
      <c r="M5">
        <f t="shared" si="0"/>
        <v>295</v>
      </c>
      <c r="O5">
        <f t="shared" si="0"/>
        <v>395</v>
      </c>
      <c r="Q5">
        <f t="shared" si="0"/>
        <v>195</v>
      </c>
      <c r="S5">
        <f t="shared" si="0"/>
        <v>195</v>
      </c>
      <c r="U5">
        <f t="shared" si="0"/>
        <v>695</v>
      </c>
      <c r="W5">
        <f t="shared" si="0"/>
        <v>245</v>
      </c>
      <c r="Y5">
        <f t="shared" si="0"/>
        <v>245</v>
      </c>
    </row>
    <row r="6" spans="1:27" x14ac:dyDescent="0.2">
      <c r="A6" t="s">
        <v>73</v>
      </c>
      <c r="C6">
        <v>0</v>
      </c>
      <c r="E6">
        <f>C48</f>
        <v>120</v>
      </c>
      <c r="G6">
        <f t="shared" ref="G6:Y6" si="1">E48</f>
        <v>120</v>
      </c>
      <c r="I6">
        <f t="shared" si="1"/>
        <v>120</v>
      </c>
      <c r="K6">
        <f t="shared" si="1"/>
        <v>120</v>
      </c>
      <c r="M6">
        <f t="shared" si="1"/>
        <v>120</v>
      </c>
      <c r="O6">
        <f t="shared" si="1"/>
        <v>120</v>
      </c>
      <c r="Q6">
        <f t="shared" si="1"/>
        <v>120</v>
      </c>
      <c r="S6">
        <f t="shared" si="1"/>
        <v>120</v>
      </c>
      <c r="U6">
        <f t="shared" si="1"/>
        <v>120</v>
      </c>
      <c r="W6">
        <f t="shared" si="1"/>
        <v>120</v>
      </c>
      <c r="Y6">
        <f t="shared" si="1"/>
        <v>120</v>
      </c>
    </row>
    <row r="8" spans="1:27" x14ac:dyDescent="0.2">
      <c r="A8" t="s">
        <v>74</v>
      </c>
      <c r="C8">
        <v>0</v>
      </c>
      <c r="E8">
        <v>0</v>
      </c>
      <c r="G8">
        <v>0</v>
      </c>
      <c r="I8">
        <v>0</v>
      </c>
      <c r="K8">
        <v>0</v>
      </c>
      <c r="M8">
        <v>0</v>
      </c>
      <c r="O8">
        <v>0</v>
      </c>
      <c r="Q8">
        <v>0</v>
      </c>
      <c r="S8">
        <v>0</v>
      </c>
      <c r="U8">
        <v>0</v>
      </c>
      <c r="W8">
        <v>0</v>
      </c>
      <c r="Y8">
        <v>0</v>
      </c>
    </row>
    <row r="9" spans="1:27" x14ac:dyDescent="0.2">
      <c r="A9" t="s">
        <v>75</v>
      </c>
      <c r="C9">
        <v>0</v>
      </c>
      <c r="E9">
        <v>0</v>
      </c>
      <c r="G9">
        <v>0</v>
      </c>
      <c r="I9">
        <v>0</v>
      </c>
      <c r="K9">
        <v>0</v>
      </c>
      <c r="M9">
        <v>0</v>
      </c>
      <c r="O9">
        <v>0</v>
      </c>
      <c r="Q9">
        <v>0</v>
      </c>
      <c r="S9">
        <v>0</v>
      </c>
      <c r="U9">
        <v>0</v>
      </c>
      <c r="W9">
        <v>0</v>
      </c>
      <c r="Y9">
        <v>0</v>
      </c>
    </row>
    <row r="10" spans="1:27" x14ac:dyDescent="0.2">
      <c r="A10" t="s">
        <v>76</v>
      </c>
      <c r="C10">
        <v>0</v>
      </c>
      <c r="E10">
        <v>0</v>
      </c>
      <c r="G10">
        <v>0</v>
      </c>
      <c r="I10">
        <v>0</v>
      </c>
      <c r="K10">
        <v>0</v>
      </c>
      <c r="M10">
        <v>0</v>
      </c>
      <c r="O10">
        <v>0</v>
      </c>
      <c r="Q10">
        <v>0</v>
      </c>
      <c r="S10">
        <v>0</v>
      </c>
      <c r="U10">
        <v>0</v>
      </c>
      <c r="W10">
        <v>0</v>
      </c>
      <c r="Y10">
        <v>0</v>
      </c>
    </row>
    <row r="11" spans="1:27" x14ac:dyDescent="0.2">
      <c r="A11" t="s">
        <v>92</v>
      </c>
      <c r="C11">
        <v>0</v>
      </c>
      <c r="E11">
        <v>0</v>
      </c>
      <c r="G11">
        <v>0</v>
      </c>
      <c r="I11">
        <v>0</v>
      </c>
      <c r="K11">
        <v>0</v>
      </c>
      <c r="M11">
        <v>0</v>
      </c>
      <c r="O11">
        <v>0</v>
      </c>
      <c r="Q11">
        <v>0</v>
      </c>
      <c r="S11">
        <v>0</v>
      </c>
      <c r="U11">
        <v>0</v>
      </c>
      <c r="W11">
        <v>0</v>
      </c>
      <c r="Y11">
        <v>0</v>
      </c>
    </row>
    <row r="12" spans="1:27" x14ac:dyDescent="0.2">
      <c r="A12" t="s">
        <v>77</v>
      </c>
      <c r="C12">
        <v>0</v>
      </c>
      <c r="E12">
        <v>0</v>
      </c>
      <c r="G12">
        <v>0</v>
      </c>
      <c r="I12">
        <v>0</v>
      </c>
      <c r="K12">
        <v>0</v>
      </c>
      <c r="M12">
        <v>0</v>
      </c>
      <c r="O12">
        <v>0</v>
      </c>
      <c r="Q12">
        <v>0</v>
      </c>
      <c r="S12">
        <v>0</v>
      </c>
      <c r="U12">
        <v>0</v>
      </c>
      <c r="W12">
        <v>0</v>
      </c>
      <c r="Y12">
        <v>0</v>
      </c>
    </row>
    <row r="13" spans="1:27" x14ac:dyDescent="0.2">
      <c r="A13" t="s">
        <v>78</v>
      </c>
      <c r="C13">
        <v>0</v>
      </c>
      <c r="E13">
        <v>0</v>
      </c>
      <c r="G13">
        <v>0</v>
      </c>
      <c r="I13">
        <v>0</v>
      </c>
      <c r="K13">
        <v>0</v>
      </c>
      <c r="M13">
        <v>0</v>
      </c>
      <c r="O13">
        <v>0</v>
      </c>
      <c r="Q13">
        <v>0</v>
      </c>
      <c r="S13">
        <v>0</v>
      </c>
      <c r="U13">
        <v>0</v>
      </c>
      <c r="W13">
        <v>0</v>
      </c>
      <c r="Y13">
        <v>0</v>
      </c>
    </row>
    <row r="14" spans="1:27" ht="13.5" thickBot="1" x14ac:dyDescent="0.25">
      <c r="C14" s="29"/>
      <c r="D14" s="23"/>
      <c r="E14" s="29"/>
      <c r="F14" s="23"/>
      <c r="G14" s="29"/>
      <c r="H14" s="34"/>
      <c r="I14" s="24"/>
      <c r="J14" s="7"/>
      <c r="K14" s="24"/>
      <c r="M14" s="24"/>
      <c r="O14" s="24"/>
      <c r="Q14" s="24"/>
      <c r="S14" s="24"/>
      <c r="U14" s="24"/>
      <c r="V14" s="7"/>
      <c r="W14" s="24"/>
      <c r="Y14" s="24"/>
    </row>
    <row r="15" spans="1:27" x14ac:dyDescent="0.2">
      <c r="C15" s="34"/>
      <c r="D15" s="23"/>
      <c r="E15" s="34"/>
      <c r="F15" s="23"/>
      <c r="G15" s="34"/>
      <c r="H15" s="34"/>
      <c r="I15" s="7"/>
      <c r="J15" s="7"/>
      <c r="K15" s="7"/>
      <c r="M15" s="7"/>
      <c r="O15" s="7"/>
      <c r="Q15" s="7"/>
      <c r="S15" s="7"/>
      <c r="U15" s="7"/>
      <c r="V15" s="7"/>
      <c r="W15" s="7"/>
      <c r="Y15" s="7"/>
    </row>
    <row r="16" spans="1:27" s="23" customFormat="1" x14ac:dyDescent="0.2">
      <c r="A16" s="23" t="s">
        <v>95</v>
      </c>
      <c r="AA16"/>
    </row>
    <row r="17" spans="1:27" s="23" customFormat="1" x14ac:dyDescent="0.2">
      <c r="AA17"/>
    </row>
    <row r="18" spans="1:27" x14ac:dyDescent="0.2">
      <c r="A18" s="15" t="s">
        <v>108</v>
      </c>
      <c r="C18">
        <v>0</v>
      </c>
      <c r="E18">
        <v>0</v>
      </c>
      <c r="G18">
        <v>0</v>
      </c>
      <c r="I18">
        <v>0</v>
      </c>
      <c r="K18">
        <v>0</v>
      </c>
      <c r="M18">
        <v>0</v>
      </c>
      <c r="O18">
        <v>0</v>
      </c>
      <c r="Q18">
        <v>0</v>
      </c>
      <c r="S18">
        <v>0</v>
      </c>
      <c r="U18">
        <v>0</v>
      </c>
      <c r="W18">
        <v>0</v>
      </c>
      <c r="Y18">
        <v>0</v>
      </c>
    </row>
    <row r="19" spans="1:27" s="15" customFormat="1" x14ac:dyDescent="0.2">
      <c r="A19" s="15" t="s">
        <v>109</v>
      </c>
      <c r="C19">
        <v>0</v>
      </c>
      <c r="D19"/>
      <c r="E19">
        <v>0</v>
      </c>
      <c r="F19"/>
      <c r="G19">
        <v>0</v>
      </c>
      <c r="H19"/>
      <c r="I19">
        <v>0</v>
      </c>
      <c r="J19"/>
      <c r="K19">
        <v>0</v>
      </c>
      <c r="L19"/>
      <c r="M19">
        <v>0</v>
      </c>
      <c r="N19"/>
      <c r="O19">
        <v>0</v>
      </c>
      <c r="P19"/>
      <c r="Q19">
        <v>0</v>
      </c>
      <c r="R19"/>
      <c r="S19">
        <v>0</v>
      </c>
      <c r="T19"/>
      <c r="U19">
        <v>0</v>
      </c>
      <c r="V19"/>
      <c r="W19">
        <v>0</v>
      </c>
      <c r="X19"/>
      <c r="Y19">
        <v>0</v>
      </c>
      <c r="AA19"/>
    </row>
    <row r="20" spans="1:27" s="15" customFormat="1" x14ac:dyDescent="0.2">
      <c r="A20" s="15" t="s">
        <v>110</v>
      </c>
      <c r="C20">
        <v>0</v>
      </c>
      <c r="D20"/>
      <c r="E20">
        <v>200</v>
      </c>
      <c r="F20"/>
      <c r="G20">
        <v>0</v>
      </c>
      <c r="H20"/>
      <c r="I20">
        <v>0</v>
      </c>
      <c r="J20"/>
      <c r="K20">
        <v>0</v>
      </c>
      <c r="L20"/>
      <c r="M20">
        <v>0</v>
      </c>
      <c r="N20"/>
      <c r="O20">
        <v>0</v>
      </c>
      <c r="P20"/>
      <c r="Q20">
        <v>0</v>
      </c>
      <c r="R20"/>
      <c r="S20" s="15">
        <v>0</v>
      </c>
      <c r="U20" s="15">
        <v>0</v>
      </c>
      <c r="W20" s="15">
        <v>0</v>
      </c>
      <c r="Y20" s="15">
        <v>0</v>
      </c>
      <c r="AA20">
        <f t="shared" ref="AA20:AA41" si="2">SUM(C20:Y20)</f>
        <v>200</v>
      </c>
    </row>
    <row r="21" spans="1:27" s="15" customFormat="1" x14ac:dyDescent="0.2">
      <c r="A21" s="15" t="s">
        <v>111</v>
      </c>
      <c r="C21">
        <v>0</v>
      </c>
      <c r="D21"/>
      <c r="E21">
        <v>0</v>
      </c>
      <c r="F21"/>
      <c r="G21">
        <v>0</v>
      </c>
      <c r="H21"/>
      <c r="I21">
        <v>0</v>
      </c>
      <c r="J21"/>
      <c r="K21">
        <v>0</v>
      </c>
      <c r="L21"/>
      <c r="M21">
        <v>0</v>
      </c>
      <c r="N21"/>
      <c r="O21">
        <v>0</v>
      </c>
      <c r="P21"/>
      <c r="Q21">
        <v>0</v>
      </c>
      <c r="R21"/>
      <c r="S21">
        <v>0</v>
      </c>
      <c r="T21"/>
      <c r="U21">
        <v>0</v>
      </c>
      <c r="V21"/>
      <c r="W21" s="15">
        <v>0</v>
      </c>
      <c r="Y21" s="15">
        <v>0</v>
      </c>
      <c r="AA21">
        <f t="shared" si="2"/>
        <v>0</v>
      </c>
    </row>
    <row r="22" spans="1:27" s="15" customFormat="1" x14ac:dyDescent="0.2">
      <c r="A22" s="15" t="s">
        <v>112</v>
      </c>
      <c r="C22">
        <v>400</v>
      </c>
      <c r="D22" s="23"/>
      <c r="E22">
        <v>200</v>
      </c>
      <c r="G22" s="15">
        <v>200</v>
      </c>
      <c r="I22" s="15">
        <v>400</v>
      </c>
      <c r="K22" s="15">
        <v>400</v>
      </c>
      <c r="M22" s="15">
        <v>200</v>
      </c>
      <c r="O22" s="15">
        <v>200</v>
      </c>
      <c r="Q22" s="15">
        <v>0</v>
      </c>
      <c r="S22" s="15">
        <v>0</v>
      </c>
      <c r="U22" s="15">
        <v>0</v>
      </c>
      <c r="W22" s="15">
        <v>0</v>
      </c>
      <c r="Y22" s="15">
        <v>0</v>
      </c>
      <c r="AA22">
        <f t="shared" si="2"/>
        <v>2000</v>
      </c>
    </row>
    <row r="23" spans="1:27" s="15" customFormat="1" x14ac:dyDescent="0.2">
      <c r="A23" s="15" t="s">
        <v>113</v>
      </c>
      <c r="C23">
        <v>41</v>
      </c>
      <c r="D23" s="23"/>
      <c r="E23">
        <v>0</v>
      </c>
      <c r="G23" s="15">
        <v>0</v>
      </c>
      <c r="I23" s="15">
        <v>0</v>
      </c>
      <c r="K23" s="15">
        <v>0</v>
      </c>
      <c r="M23" s="15">
        <v>0</v>
      </c>
      <c r="O23" s="15">
        <v>0</v>
      </c>
      <c r="Q23" s="15">
        <v>0</v>
      </c>
      <c r="S23" s="15">
        <v>0</v>
      </c>
      <c r="U23" s="15">
        <v>0</v>
      </c>
      <c r="W23" s="15">
        <v>0</v>
      </c>
      <c r="Y23" s="15">
        <v>0</v>
      </c>
      <c r="AA23">
        <f t="shared" si="2"/>
        <v>41</v>
      </c>
    </row>
    <row r="24" spans="1:27" s="15" customFormat="1" x14ac:dyDescent="0.2">
      <c r="A24" s="15" t="s">
        <v>114</v>
      </c>
      <c r="C24">
        <v>0</v>
      </c>
      <c r="D24"/>
      <c r="E24">
        <v>0</v>
      </c>
      <c r="F24"/>
      <c r="G24">
        <v>75</v>
      </c>
      <c r="H24"/>
      <c r="I24">
        <v>0</v>
      </c>
      <c r="J24"/>
      <c r="K24">
        <v>0</v>
      </c>
      <c r="L24"/>
      <c r="M24">
        <v>0</v>
      </c>
      <c r="N24"/>
      <c r="O24">
        <v>0</v>
      </c>
      <c r="P24"/>
      <c r="Q24">
        <v>0</v>
      </c>
      <c r="R24"/>
      <c r="S24">
        <v>0</v>
      </c>
      <c r="T24"/>
      <c r="U24">
        <v>0</v>
      </c>
      <c r="V24"/>
      <c r="W24" s="15">
        <v>0</v>
      </c>
      <c r="Y24" s="15">
        <v>0</v>
      </c>
      <c r="AA24">
        <f t="shared" si="2"/>
        <v>75</v>
      </c>
    </row>
    <row r="25" spans="1:27" s="15" customFormat="1" x14ac:dyDescent="0.2">
      <c r="A25" s="15" t="s">
        <v>116</v>
      </c>
      <c r="C25">
        <v>907</v>
      </c>
      <c r="D25" s="23"/>
      <c r="E25">
        <v>0</v>
      </c>
      <c r="G25" s="15">
        <v>0</v>
      </c>
      <c r="I25" s="15">
        <v>0</v>
      </c>
      <c r="K25" s="15">
        <v>0</v>
      </c>
      <c r="M25" s="15">
        <v>0</v>
      </c>
      <c r="O25" s="15">
        <v>0</v>
      </c>
      <c r="Q25" s="15">
        <v>0</v>
      </c>
      <c r="S25" s="15">
        <v>0</v>
      </c>
      <c r="U25" s="15">
        <v>0</v>
      </c>
      <c r="W25" s="15">
        <v>0</v>
      </c>
      <c r="Y25" s="15">
        <v>0</v>
      </c>
      <c r="AA25">
        <f t="shared" si="2"/>
        <v>907</v>
      </c>
    </row>
    <row r="26" spans="1:27" s="15" customFormat="1" x14ac:dyDescent="0.2">
      <c r="A26" s="15" t="s">
        <v>121</v>
      </c>
      <c r="C26">
        <v>0</v>
      </c>
      <c r="D26" s="23"/>
      <c r="E26">
        <v>0</v>
      </c>
      <c r="G26" s="15">
        <v>0</v>
      </c>
      <c r="I26" s="15">
        <v>200</v>
      </c>
      <c r="K26" s="15">
        <v>0</v>
      </c>
      <c r="M26" s="15">
        <v>300</v>
      </c>
      <c r="O26" s="15">
        <v>0</v>
      </c>
      <c r="Q26" s="15">
        <v>0</v>
      </c>
      <c r="S26" s="15">
        <v>500</v>
      </c>
      <c r="U26" s="15">
        <v>150</v>
      </c>
      <c r="W26" s="15">
        <v>400</v>
      </c>
      <c r="Y26" s="15">
        <v>600</v>
      </c>
      <c r="AA26">
        <f t="shared" si="2"/>
        <v>2150</v>
      </c>
    </row>
    <row r="27" spans="1:27" s="15" customFormat="1" x14ac:dyDescent="0.2">
      <c r="A27" s="15" t="s">
        <v>134</v>
      </c>
      <c r="C27">
        <v>0</v>
      </c>
      <c r="D27" s="23"/>
      <c r="E27">
        <v>0</v>
      </c>
      <c r="G27" s="15">
        <v>0</v>
      </c>
      <c r="I27" s="15">
        <v>0</v>
      </c>
      <c r="K27" s="15">
        <v>0</v>
      </c>
      <c r="M27" s="15">
        <v>0</v>
      </c>
      <c r="O27" s="15">
        <v>0</v>
      </c>
      <c r="Q27" s="15">
        <v>0</v>
      </c>
      <c r="S27" s="15">
        <v>0</v>
      </c>
      <c r="U27" s="15">
        <v>1100</v>
      </c>
      <c r="W27" s="15">
        <v>0</v>
      </c>
      <c r="Y27" s="15">
        <v>0</v>
      </c>
      <c r="AA27">
        <f t="shared" si="2"/>
        <v>1100</v>
      </c>
    </row>
    <row r="28" spans="1:27" s="15" customFormat="1" ht="13.5" thickBot="1" x14ac:dyDescent="0.25">
      <c r="A28" s="15" t="s">
        <v>115</v>
      </c>
      <c r="C28" s="24">
        <v>25</v>
      </c>
      <c r="D28"/>
      <c r="E28" s="24">
        <v>0</v>
      </c>
      <c r="G28" s="37">
        <v>0</v>
      </c>
      <c r="H28" s="40"/>
      <c r="I28" s="37">
        <v>0</v>
      </c>
      <c r="J28" s="40"/>
      <c r="K28" s="37">
        <v>0</v>
      </c>
      <c r="L28" s="40"/>
      <c r="M28" s="37">
        <v>0</v>
      </c>
      <c r="N28" s="40"/>
      <c r="O28" s="37">
        <v>0</v>
      </c>
      <c r="P28" s="40"/>
      <c r="Q28" s="37">
        <v>0</v>
      </c>
      <c r="R28" s="40"/>
      <c r="S28" s="37">
        <v>0</v>
      </c>
      <c r="T28" s="40"/>
      <c r="U28" s="37">
        <v>0</v>
      </c>
      <c r="V28" s="40"/>
      <c r="W28" s="37">
        <v>0</v>
      </c>
      <c r="X28" s="40"/>
      <c r="Y28" s="37">
        <v>0</v>
      </c>
      <c r="AA28">
        <f t="shared" si="2"/>
        <v>25</v>
      </c>
    </row>
    <row r="29" spans="1:27" s="15" customFormat="1" x14ac:dyDescent="0.2">
      <c r="C29" s="23">
        <f>SUM(C18:C28)</f>
        <v>1373</v>
      </c>
      <c r="E29" s="23">
        <f>SUM(E18:E28)</f>
        <v>400</v>
      </c>
      <c r="F29" s="23"/>
      <c r="G29" s="23">
        <f>SUM(G18:G28)</f>
        <v>275</v>
      </c>
      <c r="H29" s="23"/>
      <c r="I29" s="23">
        <f>SUM(I18:I28)</f>
        <v>600</v>
      </c>
      <c r="J29" s="23"/>
      <c r="K29" s="23">
        <f>SUM(K18:K28)</f>
        <v>400</v>
      </c>
      <c r="L29" s="23"/>
      <c r="M29" s="23">
        <f>SUM(M18:M28)</f>
        <v>500</v>
      </c>
      <c r="N29" s="23"/>
      <c r="O29" s="23">
        <f>SUM(O18:O28)</f>
        <v>200</v>
      </c>
      <c r="P29" s="23"/>
      <c r="Q29" s="23">
        <f t="shared" ref="Q29:Y29" si="3">SUM(Q18:Q28)</f>
        <v>0</v>
      </c>
      <c r="R29" s="23"/>
      <c r="S29" s="23">
        <f t="shared" si="3"/>
        <v>500</v>
      </c>
      <c r="T29" s="23"/>
      <c r="U29" s="23">
        <f t="shared" si="3"/>
        <v>1250</v>
      </c>
      <c r="V29" s="23"/>
      <c r="W29" s="23">
        <f t="shared" si="3"/>
        <v>400</v>
      </c>
      <c r="X29" s="23"/>
      <c r="Y29" s="23">
        <f t="shared" si="3"/>
        <v>600</v>
      </c>
      <c r="AA29">
        <f t="shared" si="2"/>
        <v>6498</v>
      </c>
    </row>
    <row r="30" spans="1:27" s="15" customFormat="1" x14ac:dyDescent="0.2">
      <c r="A30" s="23"/>
      <c r="C30"/>
      <c r="E30"/>
      <c r="Y30" s="15">
        <v>0</v>
      </c>
      <c r="AA30">
        <f t="shared" si="2"/>
        <v>0</v>
      </c>
    </row>
    <row r="31" spans="1:27" s="15" customFormat="1" x14ac:dyDescent="0.2">
      <c r="A31" s="18" t="s">
        <v>96</v>
      </c>
      <c r="C31" s="15">
        <v>0</v>
      </c>
      <c r="E31" s="15">
        <v>0</v>
      </c>
      <c r="G31" s="15">
        <v>0</v>
      </c>
      <c r="I31" s="15">
        <v>0</v>
      </c>
      <c r="K31" s="15">
        <v>0</v>
      </c>
      <c r="M31" s="15">
        <v>0</v>
      </c>
      <c r="O31" s="15">
        <v>0</v>
      </c>
      <c r="Q31" s="15">
        <v>0</v>
      </c>
      <c r="S31" s="15">
        <v>0</v>
      </c>
      <c r="U31" s="15">
        <v>0</v>
      </c>
      <c r="W31" s="15">
        <v>0</v>
      </c>
      <c r="Y31" s="15">
        <v>0</v>
      </c>
      <c r="AA31">
        <f t="shared" si="2"/>
        <v>0</v>
      </c>
    </row>
    <row r="32" spans="1:27" x14ac:dyDescent="0.2">
      <c r="A32" s="15" t="s">
        <v>93</v>
      </c>
      <c r="C32" s="15">
        <v>0</v>
      </c>
      <c r="E32" s="15">
        <v>0</v>
      </c>
      <c r="F32" s="15"/>
      <c r="G32" s="15">
        <v>0</v>
      </c>
      <c r="H32" s="15"/>
      <c r="I32" s="15">
        <v>300</v>
      </c>
      <c r="J32" s="15"/>
      <c r="K32" s="15">
        <v>0</v>
      </c>
      <c r="L32" s="15"/>
      <c r="M32" s="15">
        <v>0</v>
      </c>
      <c r="N32" s="15"/>
      <c r="O32" s="15">
        <v>0</v>
      </c>
      <c r="P32" s="15"/>
      <c r="Q32" s="15">
        <v>0</v>
      </c>
      <c r="R32" s="15"/>
      <c r="S32" s="15">
        <v>0</v>
      </c>
      <c r="T32" s="15"/>
      <c r="U32" s="15">
        <v>1100</v>
      </c>
      <c r="V32" s="15"/>
      <c r="W32" s="15">
        <v>0</v>
      </c>
      <c r="X32" s="15"/>
      <c r="Y32" s="15">
        <v>0</v>
      </c>
      <c r="AA32">
        <f t="shared" si="2"/>
        <v>1400</v>
      </c>
    </row>
    <row r="33" spans="1:27" s="23" customFormat="1" x14ac:dyDescent="0.2">
      <c r="A33" s="15" t="s">
        <v>79</v>
      </c>
      <c r="B33" s="23" t="s">
        <v>60</v>
      </c>
      <c r="C33" s="15">
        <v>0</v>
      </c>
      <c r="E33" s="15">
        <v>0</v>
      </c>
      <c r="F33" s="15"/>
      <c r="G33" s="15">
        <v>0</v>
      </c>
      <c r="H33" s="15"/>
      <c r="I33" s="15">
        <v>0</v>
      </c>
      <c r="J33" s="15"/>
      <c r="K33" s="15">
        <v>0</v>
      </c>
      <c r="L33" s="15"/>
      <c r="M33" s="15">
        <v>0</v>
      </c>
      <c r="N33" s="15"/>
      <c r="O33" s="15">
        <v>0</v>
      </c>
      <c r="P33" s="15"/>
      <c r="Q33" s="15">
        <v>0</v>
      </c>
      <c r="R33" s="15"/>
      <c r="S33" s="15">
        <v>0</v>
      </c>
      <c r="T33" s="15"/>
      <c r="U33" s="15">
        <v>0</v>
      </c>
      <c r="V33" s="15"/>
      <c r="W33" s="15">
        <v>0</v>
      </c>
      <c r="Y33" s="15">
        <v>0</v>
      </c>
      <c r="AA33">
        <f t="shared" si="2"/>
        <v>0</v>
      </c>
    </row>
    <row r="34" spans="1:27" s="23" customFormat="1" x14ac:dyDescent="0.2">
      <c r="A34" s="15" t="s">
        <v>52</v>
      </c>
      <c r="C34" s="15">
        <v>0</v>
      </c>
      <c r="E34" s="15">
        <v>0</v>
      </c>
      <c r="F34" s="15"/>
      <c r="G34" s="15">
        <v>0</v>
      </c>
      <c r="H34" s="15"/>
      <c r="I34" s="15">
        <v>0</v>
      </c>
      <c r="J34" s="15"/>
      <c r="K34" s="15">
        <v>0</v>
      </c>
      <c r="L34" s="15"/>
      <c r="M34" s="15">
        <v>0</v>
      </c>
      <c r="N34" s="15"/>
      <c r="O34" s="15">
        <v>0</v>
      </c>
      <c r="P34" s="15"/>
      <c r="Q34" s="15">
        <v>0</v>
      </c>
      <c r="R34" s="15"/>
      <c r="S34" s="15">
        <v>0</v>
      </c>
      <c r="T34" s="15"/>
      <c r="U34" s="15">
        <v>0</v>
      </c>
      <c r="V34" s="15"/>
      <c r="W34" s="15">
        <v>0</v>
      </c>
      <c r="Y34" s="15">
        <v>0</v>
      </c>
      <c r="AA34">
        <f t="shared" si="2"/>
        <v>0</v>
      </c>
    </row>
    <row r="35" spans="1:27" x14ac:dyDescent="0.2">
      <c r="A35" s="15" t="s">
        <v>53</v>
      </c>
      <c r="C35" s="15">
        <v>0</v>
      </c>
      <c r="E35" s="15">
        <v>0</v>
      </c>
      <c r="F35" s="15"/>
      <c r="G35" s="15">
        <v>0</v>
      </c>
      <c r="H35" s="15"/>
      <c r="I35" s="15">
        <v>0</v>
      </c>
      <c r="J35" s="15"/>
      <c r="K35" s="15">
        <v>0</v>
      </c>
      <c r="L35" s="15"/>
      <c r="M35" s="15">
        <v>0</v>
      </c>
      <c r="N35" s="15"/>
      <c r="O35" s="15">
        <v>0</v>
      </c>
      <c r="P35" s="15"/>
      <c r="Q35" s="15">
        <v>0</v>
      </c>
      <c r="R35" s="15"/>
      <c r="S35" s="15">
        <v>0</v>
      </c>
      <c r="T35" s="15"/>
      <c r="U35" s="15">
        <v>0</v>
      </c>
      <c r="V35" s="15"/>
      <c r="W35" s="15">
        <v>0</v>
      </c>
      <c r="X35" s="15"/>
      <c r="Y35" s="15">
        <v>0</v>
      </c>
      <c r="AA35">
        <f t="shared" si="2"/>
        <v>0</v>
      </c>
    </row>
    <row r="36" spans="1:27" s="23" customFormat="1" x14ac:dyDescent="0.2">
      <c r="A36" s="15" t="s">
        <v>54</v>
      </c>
      <c r="B36" s="23" t="s">
        <v>102</v>
      </c>
      <c r="C36" s="15">
        <v>0</v>
      </c>
      <c r="E36" s="15">
        <v>0</v>
      </c>
      <c r="F36" s="15"/>
      <c r="G36" s="15">
        <v>0</v>
      </c>
      <c r="H36" s="15"/>
      <c r="I36" s="15">
        <v>0</v>
      </c>
      <c r="J36" s="15"/>
      <c r="K36" s="15">
        <v>0</v>
      </c>
      <c r="L36" s="15"/>
      <c r="M36" s="15">
        <v>0</v>
      </c>
      <c r="N36" s="15"/>
      <c r="O36" s="15">
        <v>0</v>
      </c>
      <c r="P36" s="15"/>
      <c r="Q36" s="15">
        <v>0</v>
      </c>
      <c r="R36" s="15"/>
      <c r="S36" s="15">
        <v>0</v>
      </c>
      <c r="T36" s="15"/>
      <c r="U36" s="15">
        <v>0</v>
      </c>
      <c r="V36" s="15"/>
      <c r="W36" s="15">
        <v>0</v>
      </c>
      <c r="Y36" s="15">
        <v>0</v>
      </c>
      <c r="AA36">
        <f t="shared" si="2"/>
        <v>0</v>
      </c>
    </row>
    <row r="37" spans="1:27" x14ac:dyDescent="0.2">
      <c r="A37" s="15" t="s">
        <v>55</v>
      </c>
      <c r="C37" s="15">
        <v>200</v>
      </c>
      <c r="E37" s="15">
        <v>300</v>
      </c>
      <c r="F37" s="15"/>
      <c r="G37" s="15">
        <v>300</v>
      </c>
      <c r="H37" s="15"/>
      <c r="I37" s="15">
        <v>200</v>
      </c>
      <c r="J37" s="15"/>
      <c r="K37" s="15">
        <v>500</v>
      </c>
      <c r="L37" s="15"/>
      <c r="M37" s="15">
        <v>200</v>
      </c>
      <c r="N37" s="15"/>
      <c r="O37" s="15">
        <v>0</v>
      </c>
      <c r="P37" s="15"/>
      <c r="Q37" s="15">
        <v>0</v>
      </c>
      <c r="R37" s="15"/>
      <c r="S37" s="15">
        <v>0</v>
      </c>
      <c r="T37" s="15"/>
      <c r="U37" s="15">
        <v>500</v>
      </c>
      <c r="V37" s="15"/>
      <c r="W37" s="15">
        <v>200</v>
      </c>
      <c r="X37" s="15"/>
      <c r="Y37" s="15">
        <v>400</v>
      </c>
      <c r="AA37">
        <f t="shared" si="2"/>
        <v>2800</v>
      </c>
    </row>
    <row r="38" spans="1:27" x14ac:dyDescent="0.2">
      <c r="A38" s="15" t="s">
        <v>120</v>
      </c>
      <c r="C38" s="15">
        <v>0</v>
      </c>
      <c r="E38" s="15">
        <v>0</v>
      </c>
      <c r="F38" s="15"/>
      <c r="G38" s="15">
        <v>0</v>
      </c>
      <c r="H38" s="15"/>
      <c r="I38" s="15">
        <v>0</v>
      </c>
      <c r="J38" s="15"/>
      <c r="K38" s="15">
        <v>0</v>
      </c>
      <c r="L38" s="15"/>
      <c r="M38" s="15">
        <v>0</v>
      </c>
      <c r="N38" s="15"/>
      <c r="O38" s="15">
        <v>400</v>
      </c>
      <c r="P38" s="15"/>
      <c r="Q38" s="15">
        <v>0</v>
      </c>
      <c r="R38" s="15"/>
      <c r="S38" s="15">
        <v>0</v>
      </c>
      <c r="T38" s="15"/>
      <c r="U38" s="15">
        <v>0</v>
      </c>
      <c r="V38" s="15"/>
      <c r="W38" s="15">
        <v>0</v>
      </c>
      <c r="X38" s="15"/>
      <c r="Y38" s="15">
        <v>0</v>
      </c>
      <c r="AA38">
        <f t="shared" si="2"/>
        <v>400</v>
      </c>
    </row>
    <row r="39" spans="1:27" s="15" customFormat="1" x14ac:dyDescent="0.2">
      <c r="A39" s="15" t="s">
        <v>119</v>
      </c>
      <c r="C39" s="15">
        <v>0</v>
      </c>
      <c r="E39" s="15">
        <v>0</v>
      </c>
      <c r="G39" s="15">
        <v>0</v>
      </c>
      <c r="I39" s="15">
        <v>0</v>
      </c>
      <c r="K39" s="15">
        <v>700</v>
      </c>
      <c r="M39" s="15">
        <v>0</v>
      </c>
      <c r="O39" s="15">
        <v>0</v>
      </c>
      <c r="Q39" s="15">
        <v>0</v>
      </c>
      <c r="S39" s="15">
        <v>0</v>
      </c>
      <c r="U39" s="15">
        <v>0</v>
      </c>
      <c r="W39" s="15">
        <v>0</v>
      </c>
      <c r="Y39" s="15">
        <v>0</v>
      </c>
      <c r="AA39">
        <f t="shared" si="2"/>
        <v>700</v>
      </c>
    </row>
    <row r="40" spans="1:27" x14ac:dyDescent="0.2">
      <c r="A40" s="15" t="s">
        <v>117</v>
      </c>
      <c r="C40" s="15">
        <v>33</v>
      </c>
      <c r="E40" s="15">
        <v>0</v>
      </c>
      <c r="G40" s="15">
        <v>0</v>
      </c>
      <c r="I40" s="15">
        <v>100</v>
      </c>
      <c r="K40" s="15">
        <v>0</v>
      </c>
      <c r="M40" s="15">
        <v>200</v>
      </c>
      <c r="O40" s="15">
        <v>0</v>
      </c>
      <c r="Q40" s="15">
        <v>0</v>
      </c>
      <c r="S40" s="15">
        <v>0</v>
      </c>
      <c r="U40" s="15">
        <v>100</v>
      </c>
      <c r="W40" s="15">
        <v>200</v>
      </c>
      <c r="Y40" s="15">
        <v>100</v>
      </c>
      <c r="AA40">
        <f t="shared" si="2"/>
        <v>733</v>
      </c>
    </row>
    <row r="41" spans="1:27" ht="13.5" thickBot="1" x14ac:dyDescent="0.25">
      <c r="A41" s="15"/>
      <c r="C41" s="24"/>
      <c r="D41" s="15"/>
      <c r="E41" s="24"/>
      <c r="F41" s="15"/>
      <c r="G41" s="37"/>
      <c r="H41" s="15"/>
      <c r="I41" s="24"/>
      <c r="K41" s="24"/>
      <c r="M41" s="24"/>
      <c r="O41" s="24"/>
      <c r="Q41" s="24"/>
      <c r="S41" s="24"/>
      <c r="U41" s="24"/>
      <c r="W41" s="24"/>
      <c r="Y41" s="24"/>
      <c r="AA41">
        <f t="shared" si="2"/>
        <v>0</v>
      </c>
    </row>
    <row r="42" spans="1:27" x14ac:dyDescent="0.2">
      <c r="A42" s="23" t="s">
        <v>98</v>
      </c>
      <c r="C42" s="23">
        <f>SUM(C31:C41)</f>
        <v>233</v>
      </c>
      <c r="D42" s="7"/>
      <c r="E42" s="23">
        <f>SUM(E31:E41)</f>
        <v>300</v>
      </c>
      <c r="F42" s="23"/>
      <c r="G42" s="23">
        <f>SUM(G31:G41)</f>
        <v>300</v>
      </c>
      <c r="H42" s="23"/>
      <c r="I42" s="23">
        <f>SUM(I31:I41)</f>
        <v>600</v>
      </c>
      <c r="J42" s="23"/>
      <c r="K42" s="23">
        <f>SUM(K31:L41)</f>
        <v>1200</v>
      </c>
      <c r="L42" s="23"/>
      <c r="M42" s="23">
        <f>SUM(M31:N41)</f>
        <v>400</v>
      </c>
      <c r="N42" s="23"/>
      <c r="O42" s="23">
        <f>SUM(O31:P41)</f>
        <v>400</v>
      </c>
      <c r="P42" s="23"/>
      <c r="Q42" s="23">
        <f>SUM(Q31:R41)</f>
        <v>0</v>
      </c>
      <c r="R42" s="23"/>
      <c r="S42" s="23">
        <f>SUM(S31:T41)</f>
        <v>0</v>
      </c>
      <c r="T42" s="23"/>
      <c r="U42" s="23">
        <f>SUM(U31:V41)</f>
        <v>1700</v>
      </c>
      <c r="V42" s="23"/>
      <c r="W42" s="23">
        <f>SUM(W31:X41)</f>
        <v>400</v>
      </c>
      <c r="X42" s="23"/>
      <c r="Y42" s="23">
        <f>SUM(Y31:Z41)</f>
        <v>500</v>
      </c>
      <c r="AA42">
        <f>SUM(C42:Y42)</f>
        <v>6033</v>
      </c>
    </row>
    <row r="43" spans="1:27" x14ac:dyDescent="0.2">
      <c r="A43" s="23"/>
      <c r="C43" s="23"/>
      <c r="D43" s="7"/>
      <c r="E43" s="23"/>
      <c r="F43" s="7"/>
      <c r="G43" s="7"/>
      <c r="H43" s="7"/>
    </row>
    <row r="44" spans="1:27" ht="13.5" thickBot="1" x14ac:dyDescent="0.25">
      <c r="A44" s="23"/>
      <c r="C44" s="24"/>
      <c r="E44" s="24"/>
      <c r="G44" s="24"/>
      <c r="I44" s="24"/>
      <c r="K44" s="24"/>
      <c r="M44" s="24"/>
      <c r="O44" s="24"/>
      <c r="Q44" s="24"/>
      <c r="S44" s="24"/>
      <c r="U44" s="24"/>
      <c r="W44" s="24"/>
      <c r="Y44" s="24"/>
    </row>
    <row r="45" spans="1:27" x14ac:dyDescent="0.2">
      <c r="C45" s="23">
        <v>0</v>
      </c>
      <c r="E45" s="23">
        <v>0</v>
      </c>
    </row>
    <row r="46" spans="1:27" x14ac:dyDescent="0.2">
      <c r="A46" s="23" t="s">
        <v>99</v>
      </c>
      <c r="AA46">
        <f t="shared" ref="AA46:AA51" si="4">SUM(C46:Y46)</f>
        <v>0</v>
      </c>
    </row>
    <row r="47" spans="1:27" x14ac:dyDescent="0.2">
      <c r="A47" t="s">
        <v>100</v>
      </c>
      <c r="C47" s="15">
        <f>SUM(C29-C42)-C48</f>
        <v>1020</v>
      </c>
      <c r="E47" s="15">
        <f>E5+E29-E42+C48-E48</f>
        <v>1120</v>
      </c>
      <c r="G47" s="15">
        <f>G5+G29-G42+E48-G48</f>
        <v>1095</v>
      </c>
      <c r="H47" s="15"/>
      <c r="I47" s="15">
        <f>I5+I29-I42+G48-I48</f>
        <v>1095</v>
      </c>
      <c r="J47" s="15"/>
      <c r="K47" s="15">
        <f>K5+K29-K42+I48-K48</f>
        <v>295</v>
      </c>
      <c r="L47" s="15"/>
      <c r="M47" s="15">
        <f>M5+M29-M42+K48-M48</f>
        <v>395</v>
      </c>
      <c r="N47" s="15"/>
      <c r="O47" s="15">
        <f>O5+O29-O42+M48-O48</f>
        <v>195</v>
      </c>
      <c r="P47" s="15"/>
      <c r="Q47" s="15">
        <f>Q5+Q29-Q42+O48-Q48</f>
        <v>195</v>
      </c>
      <c r="R47" s="15"/>
      <c r="S47" s="15">
        <f>S5+S29-S42+Q48-S48</f>
        <v>695</v>
      </c>
      <c r="T47" s="15"/>
      <c r="U47" s="15">
        <f>U5+U29-U42+S48-U48</f>
        <v>245</v>
      </c>
      <c r="V47" s="15"/>
      <c r="W47" s="15">
        <f>W5+W29-W42+U48-W48</f>
        <v>245</v>
      </c>
      <c r="X47" s="15"/>
      <c r="Y47" s="15">
        <f>Y5+Y29-Y42+W48-Y48</f>
        <v>345</v>
      </c>
    </row>
    <row r="48" spans="1:27" x14ac:dyDescent="0.2">
      <c r="A48" s="15" t="s">
        <v>101</v>
      </c>
      <c r="C48">
        <v>120</v>
      </c>
      <c r="D48" s="23"/>
      <c r="E48">
        <v>120</v>
      </c>
      <c r="F48" s="23"/>
      <c r="G48">
        <v>120</v>
      </c>
      <c r="I48">
        <v>120</v>
      </c>
      <c r="K48">
        <v>120</v>
      </c>
      <c r="M48">
        <v>120</v>
      </c>
      <c r="O48">
        <v>120</v>
      </c>
      <c r="Q48">
        <v>120</v>
      </c>
      <c r="S48">
        <v>120</v>
      </c>
      <c r="U48">
        <v>120</v>
      </c>
      <c r="W48">
        <v>120</v>
      </c>
      <c r="Y48">
        <v>120</v>
      </c>
    </row>
    <row r="49" spans="1:27" x14ac:dyDescent="0.2">
      <c r="AA49">
        <f t="shared" si="4"/>
        <v>0</v>
      </c>
    </row>
    <row r="50" spans="1:27" x14ac:dyDescent="0.2">
      <c r="C50" s="15"/>
      <c r="E50" s="15"/>
      <c r="AA50">
        <f t="shared" si="4"/>
        <v>0</v>
      </c>
    </row>
    <row r="51" spans="1:27" x14ac:dyDescent="0.2">
      <c r="A51" s="38" t="s">
        <v>107</v>
      </c>
      <c r="C51" s="7"/>
      <c r="E51" s="7"/>
      <c r="AA51">
        <f t="shared" si="4"/>
        <v>0</v>
      </c>
    </row>
    <row r="52" spans="1:27" x14ac:dyDescent="0.2">
      <c r="A52" t="s">
        <v>122</v>
      </c>
      <c r="C52" s="7"/>
      <c r="E52" s="7"/>
    </row>
    <row r="57" spans="1:27" x14ac:dyDescent="0.2">
      <c r="C57" s="23"/>
      <c r="E57" s="23"/>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oddFooter>&amp;L&amp;8&amp;F&amp;A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Inleiding</vt:lpstr>
      <vt:lpstr>Investeringsbegr.</vt:lpstr>
      <vt:lpstr>Financieringsbegr.</vt:lpstr>
      <vt:lpstr>Openingsbalans</vt:lpstr>
      <vt:lpstr>Exploitatiebeg.</vt:lpstr>
      <vt:lpstr>Liquiditeitsbeg.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Financieel plan</dc:title>
  <dc:creator>Susanne Geven</dc:creator>
  <cp:lastModifiedBy>Marlou</cp:lastModifiedBy>
  <cp:lastPrinted>2005-02-04T10:23:19Z</cp:lastPrinted>
  <dcterms:created xsi:type="dcterms:W3CDTF">2003-10-02T14:34:48Z</dcterms:created>
  <dcterms:modified xsi:type="dcterms:W3CDTF">2013-10-03T06:50:05Z</dcterms:modified>
</cp:coreProperties>
</file>